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jal812\Desktop\FY23 fringe rate webpage and budget template docs\"/>
    </mc:Choice>
  </mc:AlternateContent>
  <xr:revisionPtr revIDLastSave="0" documentId="13_ncr:1_{2BD12E10-AC88-48BE-957D-0066CF7C245A}" xr6:coauthVersionLast="47" xr6:coauthVersionMax="47" xr10:uidLastSave="{00000000-0000-0000-0000-000000000000}"/>
  <bookViews>
    <workbookView xWindow="-120" yWindow="-120" windowWidth="29040" windowHeight="15840" xr2:uid="{C44DEBF3-CF24-3E4A-A620-A68D8100FD57}"/>
  </bookViews>
  <sheets>
    <sheet name="Main Account" sheetId="1" r:id="rId1"/>
    <sheet name="Part Of Account" sheetId="2" r:id="rId2"/>
    <sheet name="OSP Use" sheetId="4" r:id="rId3"/>
  </sheets>
  <externalReferences>
    <externalReference r:id="rId4"/>
  </externalReferences>
  <definedNames>
    <definedName name="Cost_of_Living_Adjustment">'Main Account'!$B$9</definedName>
    <definedName name="showcentscover">[1]Cover!$AJ$15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35" i="2" l="1"/>
  <c r="C38" i="2"/>
  <c r="C37" i="2"/>
  <c r="F30" i="2"/>
  <c r="G30" i="2"/>
  <c r="C34" i="2"/>
  <c r="C33" i="2"/>
  <c r="C32" i="2"/>
  <c r="C31" i="2"/>
  <c r="C30" i="2"/>
  <c r="C29" i="2"/>
  <c r="C38" i="1"/>
  <c r="C37" i="1"/>
  <c r="C35" i="1"/>
  <c r="C34" i="1"/>
  <c r="C33" i="1"/>
  <c r="C32" i="1"/>
  <c r="C31" i="1"/>
  <c r="C30" i="1"/>
  <c r="C29" i="1"/>
  <c r="Q33" i="1" l="1"/>
  <c r="H1" i="2" l="1"/>
  <c r="C28" i="2" l="1"/>
  <c r="C28" i="1" l="1"/>
  <c r="B21" i="4" l="1"/>
  <c r="B12" i="4"/>
  <c r="B9" i="4"/>
  <c r="B8" i="4"/>
  <c r="B7" i="4"/>
  <c r="B6" i="4"/>
  <c r="B5" i="4"/>
  <c r="D65" i="1"/>
  <c r="E65" i="1" s="1"/>
  <c r="D64" i="1"/>
  <c r="E64" i="1" s="1"/>
  <c r="F64" i="1" s="1"/>
  <c r="G64" i="1" s="1"/>
  <c r="D63" i="1"/>
  <c r="E63" i="1" s="1"/>
  <c r="D62" i="1"/>
  <c r="E62" i="1" s="1"/>
  <c r="F62" i="1" s="1"/>
  <c r="G62" i="1" s="1"/>
  <c r="D61" i="1"/>
  <c r="E61" i="1" s="1"/>
  <c r="D60" i="1"/>
  <c r="E60" i="1" s="1"/>
  <c r="F60" i="1" s="1"/>
  <c r="G60" i="1" s="1"/>
  <c r="D59" i="1"/>
  <c r="E59" i="1" s="1"/>
  <c r="D58" i="1"/>
  <c r="E58" i="1" s="1"/>
  <c r="F58" i="1" s="1"/>
  <c r="D57" i="1"/>
  <c r="E57" i="1" s="1"/>
  <c r="D56" i="1"/>
  <c r="E56" i="1" s="1"/>
  <c r="F56" i="1" s="1"/>
  <c r="G56" i="1" s="1"/>
  <c r="D55" i="1"/>
  <c r="E55" i="1" s="1"/>
  <c r="D54" i="1"/>
  <c r="E54" i="1" s="1"/>
  <c r="F54" i="1" s="1"/>
  <c r="G54" i="1" s="1"/>
  <c r="D53" i="1"/>
  <c r="E53" i="1" s="1"/>
  <c r="D52" i="1"/>
  <c r="E52" i="1" s="1"/>
  <c r="F52" i="1" s="1"/>
  <c r="G52" i="1" s="1"/>
  <c r="D51" i="1"/>
  <c r="E51" i="1" s="1"/>
  <c r="D50" i="1"/>
  <c r="E50" i="1" s="1"/>
  <c r="F50" i="1" s="1"/>
  <c r="G50" i="1" s="1"/>
  <c r="E49" i="1"/>
  <c r="D48" i="1"/>
  <c r="E48" i="1" s="1"/>
  <c r="F48" i="1" s="1"/>
  <c r="G48" i="1" s="1"/>
  <c r="D47" i="1"/>
  <c r="E47" i="1" s="1"/>
  <c r="D46" i="1"/>
  <c r="E46" i="1" s="1"/>
  <c r="F46" i="1" s="1"/>
  <c r="D45" i="1"/>
  <c r="E45" i="1" s="1"/>
  <c r="D44" i="1"/>
  <c r="E44" i="1" s="1"/>
  <c r="F44" i="1" s="1"/>
  <c r="G44" i="1" s="1"/>
  <c r="D43" i="1"/>
  <c r="E43" i="1" s="1"/>
  <c r="D42" i="1"/>
  <c r="E42" i="1" s="1"/>
  <c r="F42" i="1" s="1"/>
  <c r="G42" i="1" s="1"/>
  <c r="D27" i="1"/>
  <c r="E27" i="1" s="1"/>
  <c r="D26" i="1"/>
  <c r="D25" i="1"/>
  <c r="E25" i="1" s="1"/>
  <c r="D24" i="1"/>
  <c r="D23" i="1"/>
  <c r="D22" i="1"/>
  <c r="D34" i="1" s="1"/>
  <c r="D21" i="1"/>
  <c r="D20" i="1"/>
  <c r="D19" i="1"/>
  <c r="D18" i="1"/>
  <c r="D17" i="1"/>
  <c r="C68" i="2"/>
  <c r="D63" i="2"/>
  <c r="E63" i="2" s="1"/>
  <c r="F63" i="2" s="1"/>
  <c r="G63" i="2" s="1"/>
  <c r="D51" i="2"/>
  <c r="E51" i="2" s="1"/>
  <c r="F51" i="2" s="1"/>
  <c r="G51" i="2" s="1"/>
  <c r="D50" i="2"/>
  <c r="E50" i="2" s="1"/>
  <c r="F50" i="2" s="1"/>
  <c r="G50" i="2" s="1"/>
  <c r="D49" i="2"/>
  <c r="E49" i="2" s="1"/>
  <c r="F49" i="2" s="1"/>
  <c r="G49" i="2" s="1"/>
  <c r="D46" i="2"/>
  <c r="E46" i="2" s="1"/>
  <c r="F46" i="2" s="1"/>
  <c r="G46" i="2" s="1"/>
  <c r="D45" i="2"/>
  <c r="D44" i="2"/>
  <c r="E44" i="2" s="1"/>
  <c r="F44" i="2" s="1"/>
  <c r="G44" i="2" s="1"/>
  <c r="D43" i="2"/>
  <c r="E43" i="2" s="1"/>
  <c r="F43" i="2" s="1"/>
  <c r="G43" i="2" s="1"/>
  <c r="D22" i="2"/>
  <c r="D23" i="2"/>
  <c r="D48" i="2"/>
  <c r="E48" i="2" s="1"/>
  <c r="F48" i="2" s="1"/>
  <c r="D18" i="2"/>
  <c r="D30" i="2" s="1"/>
  <c r="D17" i="2"/>
  <c r="D19" i="2"/>
  <c r="D20" i="2"/>
  <c r="D24" i="2"/>
  <c r="D25" i="2"/>
  <c r="E25" i="2" s="1"/>
  <c r="D26" i="2"/>
  <c r="D27" i="2"/>
  <c r="E27" i="2" s="1"/>
  <c r="D21" i="2"/>
  <c r="D42" i="2"/>
  <c r="E42" i="2" s="1"/>
  <c r="D47" i="2"/>
  <c r="E47" i="2" s="1"/>
  <c r="D52" i="2"/>
  <c r="E52" i="2" s="1"/>
  <c r="D53" i="2"/>
  <c r="E53" i="2" s="1"/>
  <c r="F53" i="2" s="1"/>
  <c r="G53" i="2" s="1"/>
  <c r="D55" i="2"/>
  <c r="E55" i="2" s="1"/>
  <c r="D56" i="2"/>
  <c r="E56" i="2" s="1"/>
  <c r="D57" i="2"/>
  <c r="E57" i="2" s="1"/>
  <c r="F57" i="2" s="1"/>
  <c r="G57" i="2" s="1"/>
  <c r="D58" i="2"/>
  <c r="E58" i="2" s="1"/>
  <c r="D59" i="2"/>
  <c r="E59" i="2" s="1"/>
  <c r="F59" i="2" s="1"/>
  <c r="G59" i="2" s="1"/>
  <c r="D60" i="2"/>
  <c r="E60" i="2" s="1"/>
  <c r="D61" i="2"/>
  <c r="D62" i="2"/>
  <c r="E62" i="2" s="1"/>
  <c r="D64" i="2"/>
  <c r="E64" i="2" s="1"/>
  <c r="D65" i="2"/>
  <c r="E65" i="2" s="1"/>
  <c r="F65" i="2" s="1"/>
  <c r="G65" i="2" s="1"/>
  <c r="D54" i="2"/>
  <c r="E54" i="2" s="1"/>
  <c r="C39" i="2"/>
  <c r="C40" i="2" s="1"/>
  <c r="L3" i="1"/>
  <c r="H68" i="1"/>
  <c r="H69" i="1"/>
  <c r="L2" i="1"/>
  <c r="H74" i="2"/>
  <c r="H66" i="2"/>
  <c r="H67" i="2"/>
  <c r="E17" i="2" l="1"/>
  <c r="E29" i="2" s="1"/>
  <c r="D29" i="2"/>
  <c r="E19" i="1"/>
  <c r="E31" i="1" s="1"/>
  <c r="D31" i="1"/>
  <c r="E21" i="2"/>
  <c r="E33" i="2" s="1"/>
  <c r="D33" i="2"/>
  <c r="E20" i="1"/>
  <c r="D32" i="1"/>
  <c r="E21" i="1"/>
  <c r="E33" i="1" s="1"/>
  <c r="D33" i="1"/>
  <c r="E26" i="2"/>
  <c r="E38" i="2" s="1"/>
  <c r="D38" i="2"/>
  <c r="E23" i="2"/>
  <c r="E35" i="2" s="1"/>
  <c r="D35" i="2"/>
  <c r="E22" i="2"/>
  <c r="E34" i="2" s="1"/>
  <c r="D34" i="2"/>
  <c r="E23" i="1"/>
  <c r="E35" i="1" s="1"/>
  <c r="D35" i="1"/>
  <c r="E24" i="2"/>
  <c r="E37" i="2" s="1"/>
  <c r="D37" i="2"/>
  <c r="E24" i="1"/>
  <c r="D37" i="1"/>
  <c r="E20" i="2"/>
  <c r="E32" i="2" s="1"/>
  <c r="D32" i="2"/>
  <c r="E17" i="1"/>
  <c r="E29" i="1" s="1"/>
  <c r="D29" i="1"/>
  <c r="E19" i="2"/>
  <c r="E31" i="2" s="1"/>
  <c r="D31" i="2"/>
  <c r="E18" i="1"/>
  <c r="E30" i="1" s="1"/>
  <c r="D30" i="1"/>
  <c r="E26" i="1"/>
  <c r="D38" i="1"/>
  <c r="C70" i="2"/>
  <c r="C71" i="2" s="1"/>
  <c r="C72" i="2" s="1"/>
  <c r="M10" i="1"/>
  <c r="M9" i="1" s="1"/>
  <c r="E18" i="2"/>
  <c r="E22" i="1"/>
  <c r="C67" i="1"/>
  <c r="C39" i="1"/>
  <c r="C40" i="1" s="1"/>
  <c r="F25" i="1"/>
  <c r="G25" i="1" s="1"/>
  <c r="F55" i="1"/>
  <c r="G55" i="1" s="1"/>
  <c r="H60" i="1"/>
  <c r="F45" i="1"/>
  <c r="G45" i="1" s="1"/>
  <c r="H50" i="1"/>
  <c r="F61" i="1"/>
  <c r="G61" i="1" s="1"/>
  <c r="F49" i="1"/>
  <c r="G49" i="1" s="1"/>
  <c r="F60" i="2"/>
  <c r="G60" i="2" s="1"/>
  <c r="F58" i="2"/>
  <c r="G58" i="2" s="1"/>
  <c r="F21" i="1"/>
  <c r="F33" i="1" s="1"/>
  <c r="G46" i="1"/>
  <c r="H46" i="1" s="1"/>
  <c r="F51" i="1"/>
  <c r="G51" i="1" s="1"/>
  <c r="H56" i="1"/>
  <c r="F19" i="1"/>
  <c r="F31" i="1" s="1"/>
  <c r="F47" i="2"/>
  <c r="G47" i="2" s="1"/>
  <c r="F27" i="2"/>
  <c r="G27" i="2" s="1"/>
  <c r="F27" i="1"/>
  <c r="G27" i="1" s="1"/>
  <c r="F57" i="1"/>
  <c r="G57" i="1" s="1"/>
  <c r="F65" i="1"/>
  <c r="G65" i="1" s="1"/>
  <c r="F17" i="2"/>
  <c r="F29" i="2" s="1"/>
  <c r="H59" i="2"/>
  <c r="F56" i="2"/>
  <c r="G56" i="2" s="1"/>
  <c r="F26" i="2"/>
  <c r="F38" i="2" s="1"/>
  <c r="F17" i="1"/>
  <c r="F29" i="1" s="1"/>
  <c r="F47" i="1"/>
  <c r="G47" i="1" s="1"/>
  <c r="H52" i="1"/>
  <c r="G58" i="1"/>
  <c r="H58" i="1" s="1"/>
  <c r="F63" i="1"/>
  <c r="G63" i="1" s="1"/>
  <c r="F42" i="2"/>
  <c r="F25" i="2"/>
  <c r="G25" i="2" s="1"/>
  <c r="F23" i="1"/>
  <c r="F35" i="1" s="1"/>
  <c r="F53" i="1"/>
  <c r="G53" i="1" s="1"/>
  <c r="F52" i="2"/>
  <c r="G52" i="2" s="1"/>
  <c r="H51" i="2"/>
  <c r="F64" i="2"/>
  <c r="G64" i="2" s="1"/>
  <c r="F55" i="2"/>
  <c r="G55" i="2" s="1"/>
  <c r="H43" i="2"/>
  <c r="F62" i="2"/>
  <c r="G62" i="2" s="1"/>
  <c r="F24" i="2"/>
  <c r="F37" i="2" s="1"/>
  <c r="F43" i="1"/>
  <c r="G43" i="1" s="1"/>
  <c r="F59" i="1"/>
  <c r="G59" i="1" s="1"/>
  <c r="H65" i="2"/>
  <c r="H57" i="2"/>
  <c r="H49" i="2"/>
  <c r="E61" i="2"/>
  <c r="F61" i="2" s="1"/>
  <c r="G61" i="2" s="1"/>
  <c r="H48" i="2"/>
  <c r="H64" i="1"/>
  <c r="H42" i="1"/>
  <c r="D28" i="2"/>
  <c r="E45" i="2"/>
  <c r="F45" i="2" s="1"/>
  <c r="G45" i="2" s="1"/>
  <c r="H54" i="1"/>
  <c r="D68" i="2"/>
  <c r="H50" i="2"/>
  <c r="H63" i="2"/>
  <c r="H62" i="1"/>
  <c r="H46" i="2"/>
  <c r="D28" i="1"/>
  <c r="H54" i="2"/>
  <c r="H53" i="2"/>
  <c r="H44" i="1"/>
  <c r="H44" i="2"/>
  <c r="H48" i="1"/>
  <c r="F23" i="2" l="1"/>
  <c r="F35" i="2" s="1"/>
  <c r="F22" i="2"/>
  <c r="F34" i="2" s="1"/>
  <c r="F21" i="2"/>
  <c r="F33" i="2" s="1"/>
  <c r="F19" i="2"/>
  <c r="F31" i="2" s="1"/>
  <c r="C66" i="1"/>
  <c r="C70" i="1" s="1"/>
  <c r="C72" i="1" s="1"/>
  <c r="C74" i="1" s="1"/>
  <c r="F26" i="1"/>
  <c r="E38" i="1"/>
  <c r="F20" i="1"/>
  <c r="E32" i="1"/>
  <c r="F22" i="1"/>
  <c r="E34" i="1"/>
  <c r="F24" i="1"/>
  <c r="E37" i="1"/>
  <c r="F20" i="2"/>
  <c r="F32" i="2" s="1"/>
  <c r="E28" i="2"/>
  <c r="E30" i="2"/>
  <c r="F18" i="1"/>
  <c r="F30" i="1" s="1"/>
  <c r="H57" i="1"/>
  <c r="D67" i="1"/>
  <c r="M8" i="1"/>
  <c r="H65" i="1"/>
  <c r="D39" i="2"/>
  <c r="D40" i="2" s="1"/>
  <c r="D70" i="2" s="1"/>
  <c r="E28" i="1"/>
  <c r="H45" i="2"/>
  <c r="H55" i="1"/>
  <c r="H25" i="1"/>
  <c r="H30" i="2"/>
  <c r="H18" i="2"/>
  <c r="H62" i="2"/>
  <c r="H59" i="1"/>
  <c r="H63" i="1"/>
  <c r="G17" i="1"/>
  <c r="H49" i="1"/>
  <c r="H55" i="2"/>
  <c r="F28" i="2"/>
  <c r="G17" i="2"/>
  <c r="H51" i="1"/>
  <c r="G22" i="2"/>
  <c r="G34" i="2" s="1"/>
  <c r="H52" i="2"/>
  <c r="G24" i="2"/>
  <c r="G37" i="2" s="1"/>
  <c r="H64" i="2"/>
  <c r="H53" i="1"/>
  <c r="H25" i="2"/>
  <c r="H27" i="1"/>
  <c r="H47" i="2"/>
  <c r="G21" i="2"/>
  <c r="G33" i="2" s="1"/>
  <c r="H61" i="1"/>
  <c r="G19" i="2"/>
  <c r="G31" i="2" s="1"/>
  <c r="D39" i="1"/>
  <c r="D40" i="1" s="1"/>
  <c r="H43" i="1"/>
  <c r="G23" i="1"/>
  <c r="G35" i="1" s="1"/>
  <c r="H47" i="1"/>
  <c r="G19" i="1"/>
  <c r="G31" i="1" s="1"/>
  <c r="H45" i="1"/>
  <c r="G42" i="2"/>
  <c r="G68" i="2" s="1"/>
  <c r="F68" i="2"/>
  <c r="G26" i="2"/>
  <c r="G38" i="2" s="1"/>
  <c r="G21" i="1"/>
  <c r="G33" i="1" s="1"/>
  <c r="E68" i="2"/>
  <c r="H56" i="2"/>
  <c r="H27" i="2"/>
  <c r="H58" i="2"/>
  <c r="H60" i="2"/>
  <c r="H61" i="2"/>
  <c r="G23" i="2" l="1"/>
  <c r="G35" i="2" s="1"/>
  <c r="G20" i="2"/>
  <c r="G32" i="2" s="1"/>
  <c r="G18" i="1"/>
  <c r="E39" i="1"/>
  <c r="E40" i="1" s="1"/>
  <c r="H17" i="2"/>
  <c r="G29" i="2"/>
  <c r="F37" i="1"/>
  <c r="G24" i="1"/>
  <c r="G30" i="1"/>
  <c r="H30" i="1" s="1"/>
  <c r="G22" i="1"/>
  <c r="F34" i="1"/>
  <c r="H17" i="1"/>
  <c r="G29" i="1"/>
  <c r="F28" i="1"/>
  <c r="F32" i="1"/>
  <c r="G20" i="1"/>
  <c r="G32" i="1" s="1"/>
  <c r="H20" i="1"/>
  <c r="F38" i="1"/>
  <c r="G26" i="1"/>
  <c r="H33" i="1"/>
  <c r="H18" i="1"/>
  <c r="H33" i="2"/>
  <c r="H21" i="2"/>
  <c r="H24" i="2"/>
  <c r="E39" i="2"/>
  <c r="E40" i="2" s="1"/>
  <c r="E70" i="2" s="1"/>
  <c r="E71" i="2" s="1"/>
  <c r="E72" i="2" s="1"/>
  <c r="E73" i="2" s="1"/>
  <c r="E67" i="1"/>
  <c r="H37" i="2"/>
  <c r="H23" i="2"/>
  <c r="H31" i="1"/>
  <c r="H19" i="1"/>
  <c r="F39" i="2"/>
  <c r="F40" i="2" s="1"/>
  <c r="F70" i="2" s="1"/>
  <c r="H38" i="2"/>
  <c r="H26" i="2"/>
  <c r="H32" i="2"/>
  <c r="H20" i="2"/>
  <c r="D71" i="2"/>
  <c r="D66" i="1"/>
  <c r="H31" i="2"/>
  <c r="H19" i="2"/>
  <c r="G28" i="2"/>
  <c r="H35" i="2"/>
  <c r="H42" i="2"/>
  <c r="H68" i="2" s="1"/>
  <c r="H34" i="2"/>
  <c r="H22" i="2"/>
  <c r="H35" i="1"/>
  <c r="H23" i="1"/>
  <c r="F67" i="1"/>
  <c r="H21" i="1"/>
  <c r="C73" i="2"/>
  <c r="C76" i="1"/>
  <c r="G28" i="1" l="1"/>
  <c r="F39" i="1"/>
  <c r="F40" i="1" s="1"/>
  <c r="H32" i="1"/>
  <c r="G37" i="1"/>
  <c r="H37" i="1" s="1"/>
  <c r="H24" i="1"/>
  <c r="G38" i="1"/>
  <c r="H26" i="1"/>
  <c r="H38" i="1"/>
  <c r="G34" i="1"/>
  <c r="H34" i="1" s="1"/>
  <c r="H22" i="1"/>
  <c r="E66" i="1"/>
  <c r="E70" i="1" s="1"/>
  <c r="E72" i="1" s="1"/>
  <c r="E74" i="1" s="1"/>
  <c r="H28" i="2"/>
  <c r="D70" i="1"/>
  <c r="D72" i="1" s="1"/>
  <c r="D74" i="1" s="1"/>
  <c r="D72" i="2"/>
  <c r="H28" i="1"/>
  <c r="F71" i="2"/>
  <c r="F72" i="2" s="1"/>
  <c r="F73" i="2" s="1"/>
  <c r="F66" i="1"/>
  <c r="F70" i="1" s="1"/>
  <c r="G39" i="2"/>
  <c r="G40" i="2" s="1"/>
  <c r="G70" i="2" s="1"/>
  <c r="H29" i="2"/>
  <c r="H39" i="2" s="1"/>
  <c r="G67" i="1"/>
  <c r="H67" i="1" s="1"/>
  <c r="H29" i="1"/>
  <c r="C77" i="1"/>
  <c r="F72" i="1" l="1"/>
  <c r="F74" i="1" s="1"/>
  <c r="F76" i="1" s="1"/>
  <c r="F77" i="1" s="1"/>
  <c r="H39" i="1"/>
  <c r="H40" i="1" s="1"/>
  <c r="G39" i="1"/>
  <c r="G40" i="1" s="1"/>
  <c r="K15" i="1"/>
  <c r="K16" i="1" s="1"/>
  <c r="B17" i="4" s="1"/>
  <c r="E76" i="1"/>
  <c r="E77" i="1" s="1"/>
  <c r="H40" i="2"/>
  <c r="H70" i="2" s="1"/>
  <c r="D73" i="2"/>
  <c r="G71" i="2"/>
  <c r="G66" i="1"/>
  <c r="D76" i="1"/>
  <c r="B16" i="4" l="1"/>
  <c r="B18" i="4" s="1"/>
  <c r="K17" i="1"/>
  <c r="G70" i="1"/>
  <c r="G72" i="1" s="1"/>
  <c r="G74" i="1" s="1"/>
  <c r="H66" i="1"/>
  <c r="H70" i="1" s="1"/>
  <c r="H72" i="1" s="1"/>
  <c r="L8" i="1" s="1"/>
  <c r="G72" i="2"/>
  <c r="H71" i="2"/>
  <c r="D77" i="1"/>
  <c r="N8" i="1" l="1"/>
  <c r="N9" i="1" s="1"/>
  <c r="N10" i="1" s="1"/>
  <c r="G73" i="2"/>
  <c r="H72" i="2"/>
  <c r="H73" i="2" s="1"/>
  <c r="G76" i="1"/>
  <c r="H74" i="1"/>
  <c r="G77" i="1" l="1"/>
  <c r="H76" i="1"/>
  <c r="H77" i="1" l="1"/>
  <c r="B10" i="4" s="1"/>
  <c r="B25" i="4" s="1"/>
  <c r="L9" i="1"/>
  <c r="L10"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tc={1FDFE81B-34EB-4CEA-991D-D2C4CFC9F9A6}</author>
    <author>tc={75E8045F-03F4-4BA9-87B5-7D93B6F11EE6}</author>
  </authors>
  <commentList>
    <comment ref="M7" authorId="0" shapeId="0" xr:uid="{1FDFE81B-34EB-4CEA-991D-D2C4CFC9F9A6}">
      <text>
        <t>[Threaded comment]
Your version of Excel allows you to read this threaded comment; however, any edits to it will get removed if the file is opened in a newer version of Excel. Learn more: https://go.microsoft.com/fwlink/?linkid=870924
Comment:
    IDC in the Budget Breakdown for Required 15% IDC column should be calculated on a modified basis, excluding Capital Equipment costs of $5,000 or more, per the FAS/SEAS policy.
If Capital Equipment costs (object codes 6804, 6812, 6814) are included in the budget, those costs are excluded from the calculation of the shortfall.</t>
      </text>
    </comment>
    <comment ref="N7" authorId="1" shapeId="0" xr:uid="{75E8045F-03F4-4BA9-87B5-7D93B6F11EE6}">
      <text>
        <t>[Threaded comment]
Your version of Excel allows you to read this threaded comment; however, any edits to it will get removed if the file is opened in a newer version of Excel. Learn more: https://go.microsoft.com/fwlink/?linkid=870924
Comment:
    If the Overhead Shortfall to be Recovered column displays negative numbers, this means that no IDC shortfall exists and no additional action will be required unless you make modifications to the budget that return positive numbers in this column.</t>
      </text>
    </comment>
  </commentList>
</comments>
</file>

<file path=xl/sharedStrings.xml><?xml version="1.0" encoding="utf-8"?>
<sst xmlns="http://schemas.openxmlformats.org/spreadsheetml/2006/main" count="287" uniqueCount="168">
  <si>
    <t>BUDGET TEMPLATE - PROJECT OVERVIEW - &lt;15% IDC</t>
  </si>
  <si>
    <t>PI:</t>
  </si>
  <si>
    <t xml:space="preserve">Project Title: </t>
  </si>
  <si>
    <t>Sponsor &amp; Program:</t>
  </si>
  <si>
    <t>Proposal Deadline:</t>
  </si>
  <si>
    <t>Project Start and End Dates:</t>
  </si>
  <si>
    <t>SPONSOR OVERHEAD RATE</t>
  </si>
  <si>
    <t>&lt;----REQUIRED FIELD</t>
  </si>
  <si>
    <t xml:space="preserve"> </t>
  </si>
  <si>
    <t>COST OF LIVING ADJUSTMENT</t>
  </si>
  <si>
    <t>TARGET TOTAL</t>
  </si>
  <si>
    <t xml:space="preserve">Project Year </t>
  </si>
  <si>
    <t>-----------------&gt;</t>
  </si>
  <si>
    <t>Project Dates---&gt;</t>
  </si>
  <si>
    <t>Start Date</t>
  </si>
  <si>
    <t xml:space="preserve">enter </t>
  </si>
  <si>
    <t>End Date</t>
  </si>
  <si>
    <t>dates</t>
  </si>
  <si>
    <t>Personnel Expense Types</t>
  </si>
  <si>
    <t>Object Code</t>
  </si>
  <si>
    <t xml:space="preserve">Total Budget </t>
  </si>
  <si>
    <t xml:space="preserve"> Faculty Supplemental (Summer) Salary</t>
  </si>
  <si>
    <t>Faculty AY Salary (IDC Shortfall)</t>
  </si>
  <si>
    <t>Other Academic Salaries</t>
  </si>
  <si>
    <t xml:space="preserve"> Exempt (Sci. &amp; Man. Professionals)</t>
  </si>
  <si>
    <t xml:space="preserve"> Non-Exempt  (Clerical and Techs)</t>
  </si>
  <si>
    <t xml:space="preserve"> Exempt (Sci. &amp; Man. Professionals) (IDC Shortfall)</t>
  </si>
  <si>
    <t xml:space="preserve"> Non-Exempt  (Clerical and Techs) (IDC Shortfall)</t>
  </si>
  <si>
    <t>HU Enrolled UG &amp; Grad Students on Temp Payroll</t>
  </si>
  <si>
    <t>Temporary Workers and Summer Undergrads</t>
  </si>
  <si>
    <t xml:space="preserve">HU Postdocs </t>
  </si>
  <si>
    <t xml:space="preserve"> Grad Student- Research Assistant Appointment</t>
  </si>
  <si>
    <t>Total Salaries and Wages</t>
  </si>
  <si>
    <t>Fringe, Faculty (Summer)</t>
  </si>
  <si>
    <t>Fringe, Faculty (AY) (IDC Shortfall)</t>
  </si>
  <si>
    <t>Fringe, Other Academic</t>
  </si>
  <si>
    <t>Fringe (Basic and Vacation), Professionals (Exempt)</t>
  </si>
  <si>
    <t>Fringe (Basic and Vacation) Non-Exempt Staff)</t>
  </si>
  <si>
    <t>Fringe, HU Enrolled UGs &amp; Grads on Temp Payroll</t>
  </si>
  <si>
    <t>not applicable</t>
  </si>
  <si>
    <t>--------------</t>
  </si>
  <si>
    <t>Fringe, Temporary, Unenrolled</t>
  </si>
  <si>
    <t>Fringe, HU Postdocs</t>
  </si>
  <si>
    <t>Total Fringe</t>
  </si>
  <si>
    <t>Total Personnel Costs</t>
  </si>
  <si>
    <t>Non-Personnel Expense Types</t>
  </si>
  <si>
    <t>Graduate Tuition Remission*</t>
  </si>
  <si>
    <t>Purchases of Research Animals</t>
  </si>
  <si>
    <t>Laboratory Supplies</t>
  </si>
  <si>
    <t>Supplies: Computer Software &lt;5000</t>
  </si>
  <si>
    <t>Supplies: Computer Hardware &lt;5000</t>
  </si>
  <si>
    <t>Subactivity</t>
  </si>
  <si>
    <t>Other Supplies and Materials</t>
  </si>
  <si>
    <t>multi</t>
  </si>
  <si>
    <t>Other Direct Costs (IDC Shortfall)</t>
  </si>
  <si>
    <t>Computer, Sponsored Equipment &gt;=5000*</t>
  </si>
  <si>
    <t>Spons. Work in Progress^Equipment &gt;=$5000*</t>
  </si>
  <si>
    <t>Sci. Equip., Sponsored^Equipment &gt;=$5000*</t>
  </si>
  <si>
    <t>Domestic Travel, General</t>
  </si>
  <si>
    <t>Foreign Travel, General</t>
  </si>
  <si>
    <t>Mgt Professional Svcs (Advisory Board))</t>
  </si>
  <si>
    <t>Services- Sci. Prof. Services</t>
  </si>
  <si>
    <t xml:space="preserve">Services- Other Professional General </t>
  </si>
  <si>
    <t>Services- Animal Per Diem</t>
  </si>
  <si>
    <t>Services- Computer Maintenance</t>
  </si>
  <si>
    <t>Other Svcs, General</t>
  </si>
  <si>
    <t>Telephone LD</t>
  </si>
  <si>
    <t>Manuscript preparation</t>
  </si>
  <si>
    <t>Printing (General)</t>
  </si>
  <si>
    <t>Page Charges</t>
  </si>
  <si>
    <t xml:space="preserve">Subsistence </t>
  </si>
  <si>
    <t>Shipping &amp; Fedex (grant dedicated only)</t>
  </si>
  <si>
    <t>Other HU "Part-of" Account #1* - non-recovery DIRECT costs</t>
  </si>
  <si>
    <t>Other HU "Part-of" Account #1* - IDC recovery DIRECT costs</t>
  </si>
  <si>
    <t>Subaward #1* (see subaward base)</t>
  </si>
  <si>
    <t>Subaward #2* (see subaward base)</t>
  </si>
  <si>
    <t>Total Non-Personnel Direct Costs</t>
  </si>
  <si>
    <t xml:space="preserve">Total Direct Costs (including personnel) </t>
  </si>
  <si>
    <t xml:space="preserve">Target Total </t>
  </si>
  <si>
    <t xml:space="preserve">Fringe &amp; Vacation </t>
  </si>
  <si>
    <t>Faculty &amp; Other Academic</t>
  </si>
  <si>
    <t>Enrolled Students</t>
  </si>
  <si>
    <t>Temporary, Unenrolled</t>
  </si>
  <si>
    <t>HU Post-Docs</t>
  </si>
  <si>
    <t>Part of Account #1 (POA)</t>
  </si>
  <si>
    <t xml:space="preserve">IDC SHORTFALL CALCULATOR </t>
  </si>
  <si>
    <t>Sponsor IDC rate</t>
  </si>
  <si>
    <t xml:space="preserve">Target Total (DC &amp;IDC) </t>
  </si>
  <si>
    <t>Proposal budget:</t>
  </si>
  <si>
    <t>Budget Breakdown with Sponsor Rate</t>
  </si>
  <si>
    <t>Budget Breakdown for Required 15% IDC**</t>
  </si>
  <si>
    <t>Direct Costs</t>
  </si>
  <si>
    <t>Direct Costs*</t>
  </si>
  <si>
    <t>Indirect Costs</t>
  </si>
  <si>
    <t>Indirect Costs @ sponsor rate</t>
  </si>
  <si>
    <t>Total</t>
  </si>
  <si>
    <t>Direct</t>
  </si>
  <si>
    <t>Indirect</t>
  </si>
  <si>
    <t xml:space="preserve">*OH shortfall compensation costs included in the proposal budget are excluded from the direct cost base when calculating the overhead shortfall. </t>
  </si>
  <si>
    <t>If this proposal is funded, the overhead shortfall will be reconciled through the following method(s):</t>
  </si>
  <si>
    <t>Enter Amount</t>
  </si>
  <si>
    <t>1. Faculty AY salary &amp; fringe will directly credit FAS/SEAS budgets.</t>
  </si>
  <si>
    <t>2. Other budgeted direct costs will directly credit FAS/SEAS budgets (e.g. Administrative Salaries, Office Supplies, Postage/Printing Costs, etc.)</t>
  </si>
  <si>
    <t>These are expenses that when charged will directly benefit the FAS or SEAS core budget.  This should equal the amount shown in Cell N8.Managing these charges is the responsibility of the Department/Center.  Please indicate below which expenses will be used towards the shortfall.</t>
  </si>
  <si>
    <t xml:space="preserve">3.  Other Center/Program funds will directly subsidize the overhead shortfall.  </t>
  </si>
  <si>
    <t>4.  A full or partial waiver from the Dean of the FAS or Dean of SEAS has been approved.</t>
  </si>
  <si>
    <t>Please note:</t>
  </si>
  <si>
    <t>Tub</t>
  </si>
  <si>
    <t>Org</t>
  </si>
  <si>
    <t>Fund</t>
  </si>
  <si>
    <t>Activity</t>
  </si>
  <si>
    <t>Root</t>
  </si>
  <si>
    <t>If the project's budget is reduced at the time of award, please complete a revised version of this form.  </t>
  </si>
  <si>
    <t>This must be done before the award Action Memo is issued.</t>
  </si>
  <si>
    <t>Managing these charges is the responsibility of the Department / Center financial administrator</t>
  </si>
  <si>
    <t xml:space="preserve">Faculty AY salary and fringe that when charged will directly benefit the FAS or SEAS core budget.  This should equal the amount shown in Cell N8.  </t>
  </si>
  <si>
    <r>
      <t xml:space="preserve">If using Method #2, </t>
    </r>
    <r>
      <rPr>
        <sz val="9"/>
        <color theme="1"/>
        <rFont val="Arial"/>
        <family val="2"/>
      </rPr>
      <t>please</t>
    </r>
    <r>
      <rPr>
        <b/>
        <sz val="9"/>
        <rFont val="Arial"/>
        <family val="2"/>
      </rPr>
      <t xml:space="preserve"> </t>
    </r>
    <r>
      <rPr>
        <sz val="9"/>
        <color theme="1"/>
        <rFont val="Arial"/>
        <family val="2"/>
      </rPr>
      <t>indicate which direct-charged expenses are being used to cover the shortfall in your budget:</t>
    </r>
  </si>
  <si>
    <r>
      <t xml:space="preserve">If using Method #3, </t>
    </r>
    <r>
      <rPr>
        <sz val="9"/>
        <color theme="1"/>
        <rFont val="Arial"/>
        <family val="2"/>
      </rPr>
      <t>indicate the account string(s) to be used to cover the overhead shortfall:</t>
    </r>
  </si>
  <si>
    <t>Department:</t>
  </si>
  <si>
    <t>&lt;15% IDC Rate</t>
  </si>
  <si>
    <t>Supplemental Salary</t>
  </si>
  <si>
    <t>Sponsor IDC Rate</t>
  </si>
  <si>
    <t>FAS/SEAS Overhead Shortfall Calculator - OSP POA Details</t>
  </si>
  <si>
    <t xml:space="preserve">Please use this infomration to create a part-of account to track budget-relieving direct costs. </t>
  </si>
  <si>
    <t>If the awarded budget has been reduced from the proposed budget, a revised budget and calculator will be needed</t>
  </si>
  <si>
    <t>PI</t>
  </si>
  <si>
    <t>Sponsor</t>
  </si>
  <si>
    <t>Project Title</t>
  </si>
  <si>
    <t>GMAS Project ID:</t>
  </si>
  <si>
    <t>GMAS Project ID</t>
  </si>
  <si>
    <t>Proposed Project Dates</t>
  </si>
  <si>
    <t>Total Awarded Budget</t>
  </si>
  <si>
    <t>Amount to be allocated to part-of account</t>
  </si>
  <si>
    <t>Total Part-of Account Allocation</t>
  </si>
  <si>
    <t>Part-of Account Name</t>
  </si>
  <si>
    <t>Part-of Account Start and End Dates</t>
  </si>
  <si>
    <t>Budget-Relieving Direct Costs</t>
  </si>
  <si>
    <t xml:space="preserve">Remaining Amount to be allocated  </t>
  </si>
  <si>
    <t>to the Main and any additional POAs:</t>
  </si>
  <si>
    <t xml:space="preserve">Sponsor IDC Basis  (MTDC or TDC) </t>
  </si>
  <si>
    <t>Total Base*</t>
  </si>
  <si>
    <t>updated:</t>
  </si>
  <si>
    <t xml:space="preserve">For Fiscal Year </t>
  </si>
  <si>
    <t xml:space="preserve">Assessment Rates </t>
  </si>
  <si>
    <t>Start Date:</t>
  </si>
  <si>
    <t>End Date:</t>
  </si>
  <si>
    <t>Vacation Assessment</t>
  </si>
  <si>
    <t>Exempt employees should be budgeted at 48 weeks of salary/year.</t>
  </si>
  <si>
    <t>Non exempt employees should be budgeted at 49 weeks of salary/year</t>
  </si>
  <si>
    <t xml:space="preserve">The vacation assessment, included in the fringe rates above, is used to </t>
  </si>
  <si>
    <t xml:space="preserve">cover paid vacation time.  There is no fringe on enrolled students. </t>
  </si>
  <si>
    <t xml:space="preserve">*Adjusted for equipment. Please apply other sponsor exclusions from IDC Calculation manually </t>
  </si>
  <si>
    <t>**If the Part-of account will be asssociated with a PI at a Harvard school with their own rate agreement (e.g. HMS/HSDM or SPH), adjust the rates below accordingly.</t>
  </si>
  <si>
    <t>Overhead Shortfall to be Recovered***</t>
  </si>
  <si>
    <t xml:space="preserve">Total Direct Costs (iPersonnel + Non-Personnel Costs) </t>
  </si>
  <si>
    <t>Total Indirect Costs (Main + Part-of Account)</t>
  </si>
  <si>
    <t xml:space="preserve">*Total IDC Base has been adjusted to exclude Capital Equipment costs of $5,000 or more (object codes 6804, 6812, 6814). If Capital Equipment costs are not excluded by the sponsor or if the sponsor excludes additional costs other than Capital Equipment from the IDC base, manually adjust the Total IDC Base as needed. </t>
  </si>
  <si>
    <t>Please confirm with your department's appropriate financial administrator that any direct expenses proposed in this budget as IDC shortfall recovery will relieve the FAS central budget.</t>
  </si>
  <si>
    <t>Overhead shortfall expenses included on the budget template (blue highlights)</t>
  </si>
  <si>
    <r>
      <t xml:space="preserve">Department/Center agrees to cover the shortfall from unrestricted funds.  A journal will be processed to transfer the amount shown in </t>
    </r>
    <r>
      <rPr>
        <u/>
        <sz val="9"/>
        <rFont val="Arial"/>
        <family val="2"/>
      </rPr>
      <t xml:space="preserve">Cell Q29 </t>
    </r>
    <r>
      <rPr>
        <sz val="9"/>
        <rFont val="Arial"/>
        <family val="2"/>
      </rPr>
      <t>to a central FAS/SEAS account.  If using this method, please provide email confirmation from the PI and the account string to be used for the shortfall.</t>
    </r>
  </si>
  <si>
    <t>A copy of the waiver approval should be uploaded to the proposal's document repository in GMAS.</t>
  </si>
  <si>
    <r>
      <t xml:space="preserve">All costs being budgeted to make up shortfalls via </t>
    </r>
    <r>
      <rPr>
        <b/>
        <sz val="9"/>
        <rFont val="Arial"/>
        <family val="2"/>
      </rPr>
      <t>Methods #1 and</t>
    </r>
    <r>
      <rPr>
        <sz val="9"/>
        <color theme="1"/>
        <rFont val="Arial"/>
        <family val="2"/>
      </rPr>
      <t xml:space="preserve"> </t>
    </r>
    <r>
      <rPr>
        <b/>
        <sz val="9"/>
        <rFont val="Arial"/>
        <family val="2"/>
      </rPr>
      <t>#2</t>
    </r>
    <r>
      <rPr>
        <sz val="9"/>
        <color theme="1"/>
        <rFont val="Arial"/>
        <family val="2"/>
      </rPr>
      <t xml:space="preserve"> must be allowable, allocable, and reasonable and the budget justification should demonstrate how these costs are related to the proposed project.</t>
    </r>
  </si>
  <si>
    <r>
      <t xml:space="preserve">**Budget Breakdown for Required 15% IDC should be </t>
    </r>
    <r>
      <rPr>
        <sz val="9"/>
        <color theme="1"/>
        <rFont val="Arial"/>
        <family val="2"/>
      </rPr>
      <t>calculated on a modified basis, excluding Capital Equipment costs of $5,000 or more</t>
    </r>
    <r>
      <rPr>
        <sz val="9"/>
        <rFont val="Arial"/>
        <family val="2"/>
      </rPr>
      <t>, per FAS/SEAS policy</t>
    </r>
  </si>
  <si>
    <t>Total Indirect Cost Base (Main + Part-of Account)*</t>
  </si>
  <si>
    <t xml:space="preserve">***Positive numbers in this column mean that there is an IDC shortfall to be recovered.  Negative numbers mean no shortfall exists and no further action is needed.  </t>
  </si>
  <si>
    <t>FY23</t>
  </si>
  <si>
    <t>Exempt (28.2% Fringe + 8.8% Vacation)</t>
  </si>
  <si>
    <t>Non-Exempt/Union (44.5% Fringe + 9.3% Vacation)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</si>
</sst>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6" formatCode="&quot;$&quot;#,##0_);[Red]\(&quot;$&quot;#,##0\)"/>
    <numFmt numFmtId="8" formatCode="&quot;$&quot;#,##0.00_);[Red]\(&quot;$&quot;#,##0.00\)"/>
    <numFmt numFmtId="44" formatCode="_(&quot;$&quot;* #,##0.00_);_(&quot;$&quot;* \(#,##0.00\);_(&quot;$&quot;* &quot;-&quot;??_);_(@_)"/>
    <numFmt numFmtId="43" formatCode="_(* #,##0.00_);_(* \(#,##0.00\);_(* &quot;-&quot;??_);_(@_)"/>
    <numFmt numFmtId="164" formatCode="&quot;$&quot;#,##0"/>
    <numFmt numFmtId="165" formatCode="m/d/yy;@"/>
    <numFmt numFmtId="166" formatCode="mm/dd/yy;@"/>
    <numFmt numFmtId="167" formatCode="0.0%"/>
    <numFmt numFmtId="168" formatCode="00000"/>
    <numFmt numFmtId="169" formatCode="mmmm\ yyyy"/>
  </numFmts>
  <fonts count="30" x14ac:knownFonts="1">
    <font>
      <sz val="12"/>
      <color theme="1"/>
      <name val="Calibri"/>
      <family val="2"/>
      <scheme val="minor"/>
    </font>
    <font>
      <sz val="12"/>
      <color theme="1"/>
      <name val="Calibri"/>
      <family val="2"/>
      <scheme val="minor"/>
    </font>
    <font>
      <b/>
      <sz val="18"/>
      <name val="Arial"/>
      <family val="2"/>
    </font>
    <font>
      <b/>
      <sz val="12"/>
      <name val="Arial"/>
      <family val="2"/>
    </font>
    <font>
      <sz val="10"/>
      <name val="Arial"/>
      <family val="2"/>
    </font>
    <font>
      <sz val="10"/>
      <color rgb="FFFF0000"/>
      <name val="Arial"/>
      <family val="2"/>
    </font>
    <font>
      <b/>
      <sz val="10"/>
      <name val="Arial"/>
      <family val="2"/>
    </font>
    <font>
      <b/>
      <sz val="10"/>
      <color indexed="12"/>
      <name val="Arial"/>
      <family val="2"/>
    </font>
    <font>
      <b/>
      <sz val="14"/>
      <name val="Arial"/>
      <family val="2"/>
    </font>
    <font>
      <sz val="10"/>
      <name val="Arial"/>
      <family val="2"/>
    </font>
    <font>
      <b/>
      <u/>
      <sz val="10"/>
      <name val="Arial"/>
      <family val="2"/>
    </font>
    <font>
      <b/>
      <sz val="10"/>
      <color theme="3" tint="-0.249977111117893"/>
      <name val="Arial"/>
      <family val="2"/>
    </font>
    <font>
      <sz val="10"/>
      <color indexed="12"/>
      <name val="Arial"/>
      <family val="2"/>
    </font>
    <font>
      <b/>
      <sz val="10"/>
      <color theme="1"/>
      <name val="Arial"/>
      <family val="2"/>
    </font>
    <font>
      <b/>
      <i/>
      <sz val="10"/>
      <name val="Arial"/>
      <family val="2"/>
    </font>
    <font>
      <i/>
      <sz val="10"/>
      <name val="Arial"/>
      <family val="2"/>
    </font>
    <font>
      <b/>
      <sz val="11"/>
      <name val="Arial"/>
      <family val="2"/>
    </font>
    <font>
      <sz val="9"/>
      <name val="Arial"/>
      <family val="2"/>
    </font>
    <font>
      <sz val="12"/>
      <name val="Arial"/>
      <family val="2"/>
    </font>
    <font>
      <i/>
      <sz val="12"/>
      <name val="Arial"/>
      <family val="2"/>
    </font>
    <font>
      <b/>
      <i/>
      <sz val="12"/>
      <name val="Arial"/>
      <family val="2"/>
    </font>
    <font>
      <b/>
      <sz val="9"/>
      <name val="Arial"/>
      <family val="2"/>
    </font>
    <font>
      <i/>
      <sz val="9"/>
      <name val="Arial"/>
      <family val="2"/>
    </font>
    <font>
      <b/>
      <i/>
      <sz val="9"/>
      <name val="Arial"/>
      <family val="2"/>
    </font>
    <font>
      <b/>
      <sz val="16"/>
      <name val="Arial"/>
      <family val="2"/>
    </font>
    <font>
      <b/>
      <u/>
      <sz val="16"/>
      <name val="Arial"/>
      <family val="2"/>
    </font>
    <font>
      <sz val="9"/>
      <color theme="1"/>
      <name val="Arial"/>
      <family val="2"/>
    </font>
    <font>
      <sz val="12"/>
      <color theme="1"/>
      <name val="Arial"/>
      <family val="2"/>
    </font>
    <font>
      <b/>
      <sz val="12"/>
      <color theme="1"/>
      <name val="Calibri"/>
      <family val="2"/>
      <scheme val="minor"/>
    </font>
    <font>
      <u/>
      <sz val="9"/>
      <name val="Arial"/>
      <family val="2"/>
    </font>
  </fonts>
  <fills count="8">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
      <patternFill patternType="darkGray"/>
    </fill>
    <fill>
      <patternFill patternType="solid">
        <fgColor theme="9" tint="0.59999389629810485"/>
        <bgColor indexed="64"/>
      </patternFill>
    </fill>
    <fill>
      <patternFill patternType="solid">
        <fgColor theme="0"/>
        <bgColor indexed="64"/>
      </patternFill>
    </fill>
    <fill>
      <patternFill patternType="solid">
        <fgColor theme="7" tint="0.79998168889431442"/>
        <bgColor indexed="64"/>
      </patternFill>
    </fill>
  </fills>
  <borders count="19">
    <border>
      <left/>
      <right/>
      <top/>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top style="thin">
        <color auto="1"/>
      </top>
      <bottom/>
      <diagonal/>
    </border>
    <border>
      <left style="thin">
        <color auto="1"/>
      </left>
      <right/>
      <top/>
      <bottom/>
      <diagonal/>
    </border>
    <border>
      <left style="thin">
        <color auto="1"/>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top style="double">
        <color auto="1"/>
      </top>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s>
  <cellStyleXfs count="10">
    <xf numFmtId="0" fontId="0" fillId="0" borderId="0"/>
    <xf numFmtId="43" fontId="1" fillId="0" borderId="0" applyFont="0" applyFill="0" applyBorder="0" applyAlignment="0" applyProtection="0"/>
    <xf numFmtId="0" fontId="9" fillId="0" borderId="0"/>
    <xf numFmtId="44" fontId="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cellStyleXfs>
  <cellXfs count="202">
    <xf numFmtId="0" fontId="0" fillId="0" borderId="0" xfId="0"/>
    <xf numFmtId="0" fontId="2" fillId="0" borderId="0" xfId="0" applyFont="1" applyFill="1"/>
    <xf numFmtId="0" fontId="5" fillId="0" borderId="0" xfId="0" applyFont="1" applyFill="1"/>
    <xf numFmtId="0" fontId="4" fillId="0" borderId="0" xfId="0" applyFont="1" applyFill="1"/>
    <xf numFmtId="0" fontId="6" fillId="0" borderId="0" xfId="0" applyFont="1" applyFill="1" applyAlignment="1">
      <alignment horizontal="right"/>
    </xf>
    <xf numFmtId="0" fontId="6" fillId="0" borderId="0" xfId="0" applyFont="1" applyFill="1" applyAlignment="1">
      <alignment horizontal="left"/>
    </xf>
    <xf numFmtId="0" fontId="7" fillId="0" borderId="0" xfId="0" applyFont="1" applyFill="1" applyAlignment="1">
      <alignment horizontal="left"/>
    </xf>
    <xf numFmtId="0" fontId="8" fillId="0" borderId="0" xfId="0" applyFont="1" applyFill="1" applyAlignment="1">
      <alignment horizontal="center"/>
    </xf>
    <xf numFmtId="14" fontId="7" fillId="0" borderId="0" xfId="0" applyNumberFormat="1" applyFont="1" applyFill="1" applyAlignment="1">
      <alignment horizontal="left"/>
    </xf>
    <xf numFmtId="0" fontId="10" fillId="0" borderId="0" xfId="0" applyFont="1" applyFill="1" applyAlignment="1">
      <alignment horizontal="right"/>
    </xf>
    <xf numFmtId="10" fontId="11" fillId="3" borderId="0" xfId="0" applyNumberFormat="1" applyFont="1" applyFill="1" applyAlignment="1">
      <alignment horizontal="left"/>
    </xf>
    <xf numFmtId="0" fontId="12" fillId="0" borderId="0" xfId="0" applyFont="1" applyFill="1"/>
    <xf numFmtId="0" fontId="9" fillId="0" borderId="0" xfId="0" applyFont="1" applyFill="1"/>
    <xf numFmtId="0" fontId="13" fillId="0" borderId="0" xfId="0" applyFont="1" applyFill="1" applyAlignment="1">
      <alignment horizontal="right"/>
    </xf>
    <xf numFmtId="164" fontId="11" fillId="3" borderId="0" xfId="0" applyNumberFormat="1" applyFont="1" applyFill="1" applyAlignment="1">
      <alignment horizontal="left"/>
    </xf>
    <xf numFmtId="164" fontId="6" fillId="0" borderId="0" xfId="0" applyNumberFormat="1" applyFont="1" applyFill="1" applyAlignment="1">
      <alignment horizontal="left"/>
    </xf>
    <xf numFmtId="0" fontId="14" fillId="0" borderId="0" xfId="0" applyFont="1" applyFill="1"/>
    <xf numFmtId="0" fontId="16" fillId="0" borderId="1" xfId="0" applyFont="1" applyFill="1" applyBorder="1" applyAlignment="1">
      <alignment horizontal="right"/>
    </xf>
    <xf numFmtId="0" fontId="6" fillId="0" borderId="2" xfId="0" quotePrefix="1" applyFont="1" applyFill="1" applyBorder="1"/>
    <xf numFmtId="0" fontId="6" fillId="0" borderId="3" xfId="0" applyFont="1" applyFill="1" applyBorder="1" applyAlignment="1">
      <alignment horizontal="center"/>
    </xf>
    <xf numFmtId="0" fontId="16" fillId="0" borderId="4" xfId="0" applyFont="1" applyFill="1" applyBorder="1" applyAlignment="1">
      <alignment horizontal="right"/>
    </xf>
    <xf numFmtId="0" fontId="17" fillId="0" borderId="4" xfId="0" applyFont="1" applyFill="1" applyBorder="1" applyAlignment="1">
      <alignment horizontal="center"/>
    </xf>
    <xf numFmtId="165" fontId="12" fillId="2" borderId="4" xfId="0" applyNumberFormat="1" applyFont="1" applyFill="1" applyBorder="1" applyAlignment="1">
      <alignment horizontal="center" wrapText="1"/>
    </xf>
    <xf numFmtId="2" fontId="6" fillId="0" borderId="0" xfId="0" applyNumberFormat="1" applyFont="1" applyFill="1" applyBorder="1" applyAlignment="1">
      <alignment horizontal="center" wrapText="1"/>
    </xf>
    <xf numFmtId="0" fontId="15" fillId="0" borderId="5" xfId="0" applyFont="1" applyFill="1" applyBorder="1"/>
    <xf numFmtId="0" fontId="17" fillId="0" borderId="5" xfId="0" applyFont="1" applyFill="1" applyBorder="1" applyAlignment="1">
      <alignment horizontal="center"/>
    </xf>
    <xf numFmtId="165" fontId="12" fillId="2" borderId="5" xfId="0" applyNumberFormat="1" applyFont="1" applyFill="1" applyBorder="1" applyAlignment="1">
      <alignment horizontal="center" wrapText="1"/>
    </xf>
    <xf numFmtId="0" fontId="15" fillId="0" borderId="0" xfId="0" applyFont="1" applyFill="1"/>
    <xf numFmtId="0" fontId="3" fillId="0" borderId="0" xfId="0" applyFont="1" applyFill="1" applyBorder="1" applyAlignment="1">
      <alignment horizontal="left" wrapText="1"/>
    </xf>
    <xf numFmtId="0" fontId="6" fillId="0" borderId="6" xfId="0" applyFont="1" applyFill="1" applyBorder="1" applyAlignment="1">
      <alignment horizontal="center"/>
    </xf>
    <xf numFmtId="0" fontId="6" fillId="4" borderId="7" xfId="0" applyFont="1" applyFill="1" applyBorder="1" applyAlignment="1">
      <alignment horizontal="center" wrapText="1"/>
    </xf>
    <xf numFmtId="0" fontId="6" fillId="4" borderId="8" xfId="0" applyFont="1" applyFill="1" applyBorder="1" applyAlignment="1">
      <alignment horizontal="center" wrapText="1"/>
    </xf>
    <xf numFmtId="0" fontId="6" fillId="0" borderId="3" xfId="0" applyFont="1" applyFill="1" applyBorder="1" applyAlignment="1">
      <alignment horizontal="center" wrapText="1"/>
    </xf>
    <xf numFmtId="0" fontId="4" fillId="0" borderId="0" xfId="0" applyFont="1" applyFill="1" applyBorder="1" applyAlignment="1">
      <alignment horizontal="right"/>
    </xf>
    <xf numFmtId="0" fontId="4" fillId="0" borderId="0" xfId="0" applyFont="1" applyFill="1" applyAlignment="1">
      <alignment horizontal="center"/>
    </xf>
    <xf numFmtId="3" fontId="4" fillId="0" borderId="0" xfId="0" applyNumberFormat="1" applyFont="1" applyFill="1" applyBorder="1"/>
    <xf numFmtId="0" fontId="6" fillId="0" borderId="0" xfId="0" applyFont="1" applyFill="1"/>
    <xf numFmtId="0" fontId="9" fillId="2" borderId="0" xfId="0" applyFont="1" applyFill="1" applyBorder="1" applyAlignment="1">
      <alignment horizontal="right"/>
    </xf>
    <xf numFmtId="0" fontId="4" fillId="2" borderId="0" xfId="0" applyFont="1" applyFill="1" applyAlignment="1">
      <alignment horizontal="center"/>
    </xf>
    <xf numFmtId="3" fontId="4" fillId="2" borderId="0" xfId="0" applyNumberFormat="1" applyFont="1" applyFill="1" applyBorder="1"/>
    <xf numFmtId="0" fontId="9" fillId="2" borderId="0" xfId="0" applyFont="1" applyFill="1"/>
    <xf numFmtId="0" fontId="9" fillId="0" borderId="0" xfId="0" applyFont="1" applyFill="1" applyBorder="1" applyAlignment="1">
      <alignment horizontal="right"/>
    </xf>
    <xf numFmtId="0" fontId="19" fillId="0" borderId="0" xfId="0" applyFont="1" applyFill="1" applyAlignment="1">
      <alignment horizontal="right"/>
    </xf>
    <xf numFmtId="3" fontId="19" fillId="0" borderId="9" xfId="0" applyNumberFormat="1" applyFont="1" applyFill="1" applyBorder="1"/>
    <xf numFmtId="3" fontId="19" fillId="0" borderId="0" xfId="0" applyNumberFormat="1" applyFont="1" applyFill="1"/>
    <xf numFmtId="3" fontId="4" fillId="0" borderId="0" xfId="0" applyNumberFormat="1" applyFont="1" applyFill="1" applyBorder="1" applyAlignment="1">
      <alignment horizontal="right"/>
    </xf>
    <xf numFmtId="3" fontId="4" fillId="2" borderId="0" xfId="0" applyNumberFormat="1" applyFont="1" applyFill="1" applyBorder="1" applyAlignment="1">
      <alignment horizontal="right"/>
    </xf>
    <xf numFmtId="0" fontId="18" fillId="0" borderId="0" xfId="0" applyFont="1" applyFill="1"/>
    <xf numFmtId="0" fontId="4" fillId="2" borderId="0" xfId="0" applyFont="1" applyFill="1" applyBorder="1" applyAlignment="1">
      <alignment horizontal="right"/>
    </xf>
    <xf numFmtId="3" fontId="4" fillId="0" borderId="0" xfId="0" quotePrefix="1" applyNumberFormat="1" applyFont="1" applyFill="1" applyBorder="1" applyAlignment="1">
      <alignment horizontal="center"/>
    </xf>
    <xf numFmtId="3" fontId="18" fillId="0" borderId="0" xfId="0" applyNumberFormat="1" applyFont="1" applyFill="1"/>
    <xf numFmtId="0" fontId="20" fillId="0" borderId="0" xfId="0" applyFont="1" applyFill="1" applyAlignment="1">
      <alignment horizontal="right"/>
    </xf>
    <xf numFmtId="3" fontId="20" fillId="0" borderId="15" xfId="0" applyNumberFormat="1" applyFont="1" applyFill="1" applyBorder="1"/>
    <xf numFmtId="0" fontId="3" fillId="0" borderId="0" xfId="0" applyFont="1" applyFill="1" applyBorder="1" applyAlignment="1">
      <alignment horizontal="left"/>
    </xf>
    <xf numFmtId="3" fontId="20" fillId="0" borderId="0" xfId="0" applyNumberFormat="1" applyFont="1" applyFill="1" applyBorder="1"/>
    <xf numFmtId="3" fontId="4" fillId="0" borderId="0" xfId="0" applyNumberFormat="1" applyFont="1" applyFill="1"/>
    <xf numFmtId="0" fontId="4" fillId="0" borderId="0" xfId="0" applyFont="1" applyFill="1" applyAlignment="1">
      <alignment horizontal="right"/>
    </xf>
    <xf numFmtId="0" fontId="9" fillId="2" borderId="0" xfId="0" applyFont="1" applyFill="1" applyAlignment="1">
      <alignment horizontal="right"/>
    </xf>
    <xf numFmtId="3" fontId="4" fillId="2" borderId="0" xfId="0" applyNumberFormat="1" applyFont="1" applyFill="1"/>
    <xf numFmtId="0" fontId="3" fillId="0" borderId="0" xfId="0" applyFont="1" applyFill="1"/>
    <xf numFmtId="0" fontId="20" fillId="0" borderId="0" xfId="0" applyFont="1" applyFill="1"/>
    <xf numFmtId="0" fontId="9" fillId="0" borderId="0" xfId="0" applyFont="1" applyFill="1" applyAlignment="1">
      <alignment horizontal="right"/>
    </xf>
    <xf numFmtId="43" fontId="20" fillId="0" borderId="0" xfId="1" applyFont="1" applyFill="1" applyAlignment="1">
      <alignment horizontal="right"/>
    </xf>
    <xf numFmtId="3" fontId="19" fillId="0" borderId="0" xfId="0" applyNumberFormat="1" applyFont="1" applyFill="1" applyBorder="1"/>
    <xf numFmtId="3" fontId="20" fillId="0" borderId="0" xfId="0" applyNumberFormat="1" applyFont="1" applyFill="1"/>
    <xf numFmtId="0" fontId="20" fillId="0" borderId="0" xfId="0" applyFont="1" applyFill="1" applyAlignment="1">
      <alignment horizontal="center"/>
    </xf>
    <xf numFmtId="3" fontId="3" fillId="0" borderId="0" xfId="0" applyNumberFormat="1" applyFont="1" applyFill="1" applyBorder="1"/>
    <xf numFmtId="0" fontId="4" fillId="0" borderId="0" xfId="0" applyFont="1" applyFill="1" applyBorder="1"/>
    <xf numFmtId="3" fontId="6" fillId="0" borderId="0" xfId="0" applyNumberFormat="1" applyFont="1" applyFill="1" applyAlignment="1">
      <alignment horizontal="right"/>
    </xf>
    <xf numFmtId="0" fontId="3" fillId="0" borderId="0" xfId="0" applyFont="1" applyFill="1" applyBorder="1"/>
    <xf numFmtId="0" fontId="6" fillId="5" borderId="1" xfId="0" applyFont="1" applyFill="1" applyBorder="1"/>
    <xf numFmtId="0" fontId="4" fillId="5" borderId="2" xfId="0" applyFont="1" applyFill="1" applyBorder="1"/>
    <xf numFmtId="0" fontId="4" fillId="5" borderId="10" xfId="0" applyFont="1" applyFill="1" applyBorder="1"/>
    <xf numFmtId="0" fontId="4" fillId="5" borderId="6" xfId="0" applyFont="1" applyFill="1" applyBorder="1"/>
    <xf numFmtId="0" fontId="4" fillId="5" borderId="12" xfId="0" applyFont="1" applyFill="1" applyBorder="1"/>
    <xf numFmtId="0" fontId="4" fillId="5" borderId="14" xfId="0" applyFont="1" applyFill="1" applyBorder="1"/>
    <xf numFmtId="0" fontId="0" fillId="0" borderId="0" xfId="0" applyFont="1" applyFill="1" applyBorder="1"/>
    <xf numFmtId="0" fontId="17" fillId="0" borderId="0" xfId="0" applyFont="1" applyFill="1" applyBorder="1" applyAlignment="1">
      <alignment horizontal="left"/>
    </xf>
    <xf numFmtId="0" fontId="21" fillId="0" borderId="0" xfId="0" applyFont="1" applyFill="1" applyAlignment="1">
      <alignment horizontal="left"/>
    </xf>
    <xf numFmtId="0" fontId="17" fillId="0" borderId="0" xfId="0" applyFont="1" applyFill="1"/>
    <xf numFmtId="0" fontId="17" fillId="0" borderId="0" xfId="0" applyFont="1" applyFill="1" applyAlignment="1">
      <alignment horizontal="left"/>
    </xf>
    <xf numFmtId="8" fontId="17" fillId="0" borderId="0" xfId="0" applyNumberFormat="1" applyFont="1" applyFill="1" applyBorder="1" applyAlignment="1">
      <alignment horizontal="left"/>
    </xf>
    <xf numFmtId="0" fontId="21" fillId="0" borderId="0" xfId="0" applyFont="1" applyFill="1" applyBorder="1" applyAlignment="1">
      <alignment horizontal="left"/>
    </xf>
    <xf numFmtId="0" fontId="21" fillId="0" borderId="0" xfId="0" applyFont="1" applyFill="1" applyBorder="1" applyAlignment="1">
      <alignment horizontal="left" wrapText="1"/>
    </xf>
    <xf numFmtId="0" fontId="21" fillId="0" borderId="0" xfId="2" applyFont="1" applyAlignment="1">
      <alignment horizontal="left" wrapText="1"/>
    </xf>
    <xf numFmtId="0" fontId="17" fillId="0" borderId="0" xfId="2" applyFont="1" applyAlignment="1">
      <alignment wrapText="1"/>
    </xf>
    <xf numFmtId="6" fontId="17" fillId="0" borderId="0" xfId="0" applyNumberFormat="1" applyFont="1" applyFill="1" applyAlignment="1">
      <alignment horizontal="left"/>
    </xf>
    <xf numFmtId="164" fontId="17" fillId="0" borderId="16" xfId="2" applyNumberFormat="1" applyFont="1" applyBorder="1" applyAlignment="1">
      <alignment horizontal="left"/>
    </xf>
    <xf numFmtId="0" fontId="17" fillId="0" borderId="0" xfId="2" applyFont="1" applyBorder="1" applyAlignment="1">
      <alignment vertical="top"/>
    </xf>
    <xf numFmtId="3" fontId="21" fillId="0" borderId="0" xfId="0" applyNumberFormat="1" applyFont="1" applyFill="1" applyAlignment="1">
      <alignment horizontal="left"/>
    </xf>
    <xf numFmtId="0" fontId="17" fillId="0" borderId="0" xfId="2" applyFont="1" applyBorder="1" applyAlignment="1">
      <alignment horizontal="left" vertical="top"/>
    </xf>
    <xf numFmtId="164" fontId="17" fillId="0" borderId="18" xfId="2" applyNumberFormat="1" applyFont="1" applyBorder="1" applyAlignment="1">
      <alignment horizontal="left"/>
    </xf>
    <xf numFmtId="0" fontId="17" fillId="0" borderId="0" xfId="2" applyFont="1" applyBorder="1" applyAlignment="1">
      <alignment vertical="top" wrapText="1"/>
    </xf>
    <xf numFmtId="164" fontId="17" fillId="0" borderId="0" xfId="0" applyNumberFormat="1" applyFont="1" applyFill="1" applyAlignment="1">
      <alignment horizontal="left"/>
    </xf>
    <xf numFmtId="3" fontId="21" fillId="0" borderId="0" xfId="0" applyNumberFormat="1" applyFont="1" applyFill="1" applyBorder="1" applyAlignment="1">
      <alignment horizontal="left" wrapText="1"/>
    </xf>
    <xf numFmtId="0" fontId="22" fillId="0" borderId="0" xfId="0" applyFont="1" applyFill="1"/>
    <xf numFmtId="3" fontId="22" fillId="0" borderId="0" xfId="0" applyNumberFormat="1" applyFont="1" applyFill="1" applyAlignment="1">
      <alignment horizontal="left"/>
    </xf>
    <xf numFmtId="8" fontId="22" fillId="0" borderId="0" xfId="0" applyNumberFormat="1" applyFont="1" applyFill="1" applyAlignment="1">
      <alignment horizontal="left"/>
    </xf>
    <xf numFmtId="0" fontId="22" fillId="0" borderId="0" xfId="0" applyFont="1" applyFill="1" applyAlignment="1">
      <alignment horizontal="left"/>
    </xf>
    <xf numFmtId="3" fontId="17" fillId="0" borderId="0" xfId="0" applyNumberFormat="1" applyFont="1" applyFill="1" applyAlignment="1">
      <alignment horizontal="left"/>
    </xf>
    <xf numFmtId="0" fontId="21" fillId="2" borderId="0" xfId="0" applyFont="1" applyFill="1" applyBorder="1" applyAlignment="1">
      <alignment horizontal="left"/>
    </xf>
    <xf numFmtId="164" fontId="17" fillId="2" borderId="0" xfId="0" applyNumberFormat="1" applyFont="1" applyFill="1" applyBorder="1" applyAlignment="1">
      <alignment horizontal="left" wrapText="1"/>
    </xf>
    <xf numFmtId="6" fontId="17" fillId="2" borderId="0" xfId="0" applyNumberFormat="1" applyFont="1" applyFill="1" applyAlignment="1">
      <alignment horizontal="left"/>
    </xf>
    <xf numFmtId="164" fontId="17" fillId="2" borderId="0" xfId="0" applyNumberFormat="1" applyFont="1" applyFill="1" applyAlignment="1">
      <alignment horizontal="left"/>
    </xf>
    <xf numFmtId="0" fontId="17" fillId="0" borderId="0" xfId="2" applyFont="1"/>
    <xf numFmtId="0" fontId="17" fillId="0" borderId="0" xfId="2" applyFont="1" applyAlignment="1">
      <alignment horizontal="left"/>
    </xf>
    <xf numFmtId="0" fontId="17" fillId="0" borderId="0" xfId="2" applyFont="1" applyAlignment="1">
      <alignment horizontal="right"/>
    </xf>
    <xf numFmtId="164" fontId="21" fillId="0" borderId="6" xfId="3" applyNumberFormat="1" applyFont="1" applyBorder="1" applyAlignment="1">
      <alignment horizontal="right"/>
    </xf>
    <xf numFmtId="0" fontId="17" fillId="0" borderId="13" xfId="2" applyFont="1" applyFill="1" applyBorder="1" applyAlignment="1">
      <alignment horizontal="left"/>
    </xf>
    <xf numFmtId="0" fontId="17" fillId="0" borderId="13" xfId="2" applyFont="1" applyFill="1" applyBorder="1"/>
    <xf numFmtId="164" fontId="21" fillId="2" borderId="14" xfId="2" applyNumberFormat="1" applyFont="1" applyFill="1" applyBorder="1" applyAlignment="1">
      <alignment horizontal="right"/>
    </xf>
    <xf numFmtId="0" fontId="17" fillId="0" borderId="0" xfId="2" applyFont="1" applyFill="1" applyBorder="1" applyAlignment="1">
      <alignment horizontal="left"/>
    </xf>
    <xf numFmtId="0" fontId="17" fillId="0" borderId="0" xfId="2" applyFont="1" applyFill="1" applyBorder="1"/>
    <xf numFmtId="0" fontId="21" fillId="0" borderId="0" xfId="0" applyFont="1" applyBorder="1"/>
    <xf numFmtId="0" fontId="21" fillId="0" borderId="1" xfId="0" applyFont="1" applyBorder="1"/>
    <xf numFmtId="0" fontId="17" fillId="0" borderId="14" xfId="0" applyFont="1" applyBorder="1" applyAlignment="1">
      <alignment horizontal="left" vertical="center" wrapText="1"/>
    </xf>
    <xf numFmtId="0" fontId="21" fillId="0" borderId="12" xfId="0" applyFont="1" applyBorder="1" applyAlignment="1">
      <alignment vertical="center" wrapText="1"/>
    </xf>
    <xf numFmtId="0" fontId="21" fillId="0" borderId="13" xfId="0" applyFont="1" applyBorder="1" applyAlignment="1">
      <alignment vertical="center" wrapText="1"/>
    </xf>
    <xf numFmtId="0" fontId="17" fillId="0" borderId="13" xfId="0" applyFont="1" applyBorder="1" applyAlignment="1">
      <alignment vertical="center"/>
    </xf>
    <xf numFmtId="0" fontId="17" fillId="0" borderId="13" xfId="0" applyFont="1" applyBorder="1" applyAlignment="1">
      <alignment horizontal="left" vertical="center" wrapText="1"/>
    </xf>
    <xf numFmtId="0" fontId="21" fillId="0" borderId="6" xfId="0" applyFont="1" applyBorder="1" applyAlignment="1">
      <alignment horizontal="center"/>
    </xf>
    <xf numFmtId="0" fontId="21" fillId="0" borderId="0" xfId="0" applyFont="1" applyBorder="1" applyAlignment="1">
      <alignment horizontal="center"/>
    </xf>
    <xf numFmtId="0" fontId="17" fillId="0" borderId="1" xfId="0" applyFont="1" applyBorder="1"/>
    <xf numFmtId="0" fontId="17" fillId="0" borderId="12" xfId="0" applyFont="1" applyBorder="1"/>
    <xf numFmtId="0" fontId="21" fillId="0" borderId="0" xfId="0" applyFont="1" applyFill="1"/>
    <xf numFmtId="0" fontId="23" fillId="0" borderId="0" xfId="0" applyFont="1" applyFill="1"/>
    <xf numFmtId="0" fontId="21" fillId="0" borderId="1" xfId="2" applyFont="1" applyFill="1" applyBorder="1" applyAlignment="1">
      <alignment vertical="center"/>
    </xf>
    <xf numFmtId="0" fontId="21" fillId="0" borderId="9" xfId="2" applyFont="1" applyFill="1" applyBorder="1" applyAlignment="1">
      <alignment horizontal="center"/>
    </xf>
    <xf numFmtId="0" fontId="21" fillId="0" borderId="2" xfId="2" applyFont="1" applyFill="1" applyBorder="1" applyAlignment="1">
      <alignment horizontal="right" vertical="center" wrapText="1"/>
    </xf>
    <xf numFmtId="164" fontId="21" fillId="2" borderId="6" xfId="3" applyNumberFormat="1" applyFont="1" applyFill="1" applyBorder="1" applyAlignment="1">
      <alignment horizontal="right"/>
    </xf>
    <xf numFmtId="0" fontId="17" fillId="0" borderId="6" xfId="0" applyFont="1" applyFill="1" applyBorder="1"/>
    <xf numFmtId="0" fontId="17" fillId="0" borderId="10" xfId="2" applyFont="1" applyFill="1" applyBorder="1" applyAlignment="1">
      <alignment vertical="center"/>
    </xf>
    <xf numFmtId="0" fontId="21" fillId="2" borderId="13" xfId="2" applyFont="1" applyFill="1" applyBorder="1"/>
    <xf numFmtId="0" fontId="24" fillId="0" borderId="0" xfId="0" applyFont="1" applyFill="1"/>
    <xf numFmtId="0" fontId="25" fillId="0" borderId="0" xfId="0" applyFont="1" applyFill="1" applyBorder="1" applyAlignment="1">
      <alignment horizontal="left"/>
    </xf>
    <xf numFmtId="164" fontId="26" fillId="0" borderId="17" xfId="0" applyNumberFormat="1" applyFont="1" applyBorder="1" applyAlignment="1">
      <alignment horizontal="left"/>
    </xf>
    <xf numFmtId="0" fontId="26" fillId="0" borderId="6" xfId="0" applyFont="1" applyBorder="1"/>
    <xf numFmtId="0" fontId="17" fillId="0" borderId="12" xfId="2" applyFont="1" applyFill="1" applyBorder="1"/>
    <xf numFmtId="0" fontId="26" fillId="0" borderId="0" xfId="0" applyFont="1" applyBorder="1"/>
    <xf numFmtId="0" fontId="26" fillId="0" borderId="9" xfId="0" applyFont="1" applyBorder="1"/>
    <xf numFmtId="0" fontId="26" fillId="0" borderId="2" xfId="0" applyFont="1" applyBorder="1"/>
    <xf numFmtId="0" fontId="26" fillId="0" borderId="3" xfId="0" applyFont="1" applyBorder="1" applyAlignment="1">
      <alignment horizontal="center"/>
    </xf>
    <xf numFmtId="168" fontId="26" fillId="0" borderId="3" xfId="0" applyNumberFormat="1" applyFont="1" applyBorder="1" applyAlignment="1">
      <alignment horizontal="center"/>
    </xf>
    <xf numFmtId="0" fontId="26" fillId="0" borderId="10" xfId="0" applyFont="1" applyBorder="1"/>
    <xf numFmtId="0" fontId="26" fillId="0" borderId="13" xfId="0" applyFont="1" applyBorder="1"/>
    <xf numFmtId="0" fontId="26" fillId="0" borderId="14" xfId="0" applyFont="1" applyBorder="1"/>
    <xf numFmtId="0" fontId="6" fillId="0" borderId="0" xfId="0" applyFont="1" applyFill="1" applyAlignment="1">
      <alignment horizontal="center"/>
    </xf>
    <xf numFmtId="14" fontId="6" fillId="0" borderId="0" xfId="0" applyNumberFormat="1" applyFont="1" applyFill="1" applyAlignment="1">
      <alignment horizontal="left"/>
    </xf>
    <xf numFmtId="10" fontId="6" fillId="3" borderId="0" xfId="0" applyNumberFormat="1" applyFont="1" applyFill="1" applyAlignment="1">
      <alignment horizontal="left"/>
    </xf>
    <xf numFmtId="164" fontId="6" fillId="3" borderId="0" xfId="0" applyNumberFormat="1" applyFont="1" applyFill="1" applyAlignment="1">
      <alignment horizontal="left"/>
    </xf>
    <xf numFmtId="0" fontId="0" fillId="0" borderId="10" xfId="0" applyBorder="1" applyAlignment="1">
      <alignment wrapText="1"/>
    </xf>
    <xf numFmtId="0" fontId="28" fillId="0" borderId="0" xfId="0" applyFont="1"/>
    <xf numFmtId="14" fontId="0" fillId="0" borderId="0" xfId="0" applyNumberFormat="1"/>
    <xf numFmtId="3" fontId="0" fillId="0" borderId="0" xfId="0" applyNumberFormat="1"/>
    <xf numFmtId="10" fontId="0" fillId="0" borderId="0" xfId="0" applyNumberFormat="1"/>
    <xf numFmtId="0" fontId="4" fillId="0" borderId="0" xfId="0" applyFont="1" applyFill="1" applyAlignment="1"/>
    <xf numFmtId="0" fontId="0" fillId="0" borderId="0" xfId="0" applyAlignment="1"/>
    <xf numFmtId="0" fontId="6" fillId="2" borderId="0" xfId="0" applyFont="1" applyFill="1" applyAlignment="1">
      <alignment horizontal="right"/>
    </xf>
    <xf numFmtId="169" fontId="6" fillId="2" borderId="0" xfId="0" applyNumberFormat="1" applyFont="1" applyFill="1" applyAlignment="1">
      <alignment horizontal="right"/>
    </xf>
    <xf numFmtId="3" fontId="6" fillId="0" borderId="4" xfId="0" applyNumberFormat="1" applyFont="1" applyFill="1" applyBorder="1" applyAlignment="1">
      <alignment horizontal="center"/>
    </xf>
    <xf numFmtId="0" fontId="4" fillId="0" borderId="11" xfId="0" applyFont="1" applyFill="1" applyBorder="1"/>
    <xf numFmtId="0" fontId="6" fillId="0" borderId="0" xfId="0" applyFont="1" applyFill="1" applyBorder="1" applyAlignment="1">
      <alignment horizontal="center"/>
    </xf>
    <xf numFmtId="167" fontId="4" fillId="0" borderId="0" xfId="0" applyNumberFormat="1" applyFont="1" applyFill="1" applyBorder="1" applyAlignment="1">
      <alignment horizontal="center"/>
    </xf>
    <xf numFmtId="0" fontId="4" fillId="0" borderId="6" xfId="0" applyFont="1" applyFill="1" applyBorder="1"/>
    <xf numFmtId="167" fontId="17" fillId="0" borderId="0" xfId="0" applyNumberFormat="1" applyFont="1" applyFill="1" applyBorder="1" applyAlignment="1">
      <alignment horizontal="left"/>
    </xf>
    <xf numFmtId="6" fontId="17" fillId="0" borderId="0" xfId="0" applyNumberFormat="1" applyFont="1" applyFill="1" applyAlignment="1">
      <alignment wrapText="1"/>
    </xf>
    <xf numFmtId="0" fontId="4" fillId="0" borderId="0" xfId="0" applyFont="1" applyFill="1" applyAlignment="1">
      <alignment horizontal="left" wrapText="1"/>
    </xf>
    <xf numFmtId="6" fontId="17" fillId="2" borderId="0" xfId="0" applyNumberFormat="1" applyFont="1" applyFill="1" applyAlignment="1">
      <alignment wrapText="1"/>
    </xf>
    <xf numFmtId="6" fontId="17" fillId="6" borderId="0" xfId="0" applyNumberFormat="1" applyFont="1" applyFill="1" applyAlignment="1">
      <alignment wrapText="1"/>
    </xf>
    <xf numFmtId="0" fontId="17" fillId="2" borderId="0" xfId="0" applyFont="1" applyFill="1" applyAlignment="1">
      <alignment horizontal="left"/>
    </xf>
    <xf numFmtId="0" fontId="6" fillId="7" borderId="0" xfId="0" applyFont="1" applyFill="1" applyAlignment="1">
      <alignment horizontal="right"/>
    </xf>
    <xf numFmtId="169" fontId="6" fillId="7" borderId="0" xfId="0" applyNumberFormat="1" applyFont="1" applyFill="1" applyAlignment="1">
      <alignment horizontal="right"/>
    </xf>
    <xf numFmtId="3" fontId="6" fillId="0" borderId="5" xfId="0" applyNumberFormat="1" applyFont="1" applyBorder="1" applyAlignment="1">
      <alignment horizontal="center"/>
    </xf>
    <xf numFmtId="0" fontId="6" fillId="0" borderId="3" xfId="0" applyFont="1" applyBorder="1" applyAlignment="1">
      <alignment horizontal="center"/>
    </xf>
    <xf numFmtId="0" fontId="4" fillId="0" borderId="4" xfId="0" applyFont="1" applyBorder="1" applyAlignment="1">
      <alignment horizontal="right"/>
    </xf>
    <xf numFmtId="165" fontId="4" fillId="0" borderId="4" xfId="0" applyNumberFormat="1" applyFont="1" applyBorder="1" applyAlignment="1">
      <alignment horizontal="center" wrapText="1"/>
    </xf>
    <xf numFmtId="3" fontId="4" fillId="0" borderId="5" xfId="0" applyNumberFormat="1" applyFont="1" applyBorder="1" applyAlignment="1">
      <alignment horizontal="right"/>
    </xf>
    <xf numFmtId="166" fontId="4" fillId="0" borderId="5" xfId="0" applyNumberFormat="1" applyFont="1" applyBorder="1" applyAlignment="1">
      <alignment horizontal="center"/>
    </xf>
    <xf numFmtId="0" fontId="4" fillId="0" borderId="3" xfId="0" applyFont="1" applyBorder="1"/>
    <xf numFmtId="167" fontId="4" fillId="0" borderId="3" xfId="0" applyNumberFormat="1" applyFont="1" applyBorder="1" applyAlignment="1">
      <alignment horizontal="center"/>
    </xf>
    <xf numFmtId="0" fontId="4" fillId="0" borderId="0" xfId="0" applyFont="1" applyFill="1" applyAlignment="1">
      <alignment horizontal="left" wrapText="1"/>
    </xf>
    <xf numFmtId="0" fontId="17" fillId="0" borderId="10" xfId="2" applyFont="1" applyFill="1" applyBorder="1" applyAlignment="1">
      <alignment vertical="center" wrapText="1"/>
    </xf>
    <xf numFmtId="0" fontId="26" fillId="0" borderId="0" xfId="0" applyFont="1" applyBorder="1" applyAlignment="1"/>
    <xf numFmtId="0" fontId="21" fillId="2" borderId="10" xfId="2" applyFont="1" applyFill="1" applyBorder="1" applyAlignment="1">
      <alignment vertical="top" wrapText="1"/>
    </xf>
    <xf numFmtId="0" fontId="21" fillId="0" borderId="1" xfId="0" applyFont="1" applyBorder="1" applyAlignment="1">
      <alignment vertical="center"/>
    </xf>
    <xf numFmtId="0" fontId="27" fillId="0" borderId="9" xfId="0" applyFont="1" applyBorder="1" applyAlignment="1">
      <alignment vertical="center"/>
    </xf>
    <xf numFmtId="0" fontId="27" fillId="0" borderId="2" xfId="0" applyFont="1" applyBorder="1" applyAlignment="1">
      <alignment vertical="center"/>
    </xf>
    <xf numFmtId="0" fontId="26" fillId="0" borderId="0" xfId="0" applyFont="1" applyBorder="1" applyAlignment="1">
      <alignment vertical="center"/>
    </xf>
    <xf numFmtId="0" fontId="26" fillId="2" borderId="0" xfId="0" applyFont="1" applyFill="1" applyBorder="1" applyAlignment="1"/>
    <xf numFmtId="0" fontId="21" fillId="0" borderId="1" xfId="0" applyFont="1" applyBorder="1" applyAlignment="1">
      <alignment vertical="center" wrapText="1"/>
    </xf>
    <xf numFmtId="0" fontId="0" fillId="0" borderId="9" xfId="0" applyBorder="1" applyAlignment="1">
      <alignment vertical="center" wrapText="1"/>
    </xf>
    <xf numFmtId="0" fontId="0" fillId="0" borderId="2" xfId="0" applyBorder="1" applyAlignment="1">
      <alignment vertical="center" wrapText="1"/>
    </xf>
    <xf numFmtId="0" fontId="21" fillId="2" borderId="10" xfId="2" applyFont="1" applyFill="1" applyBorder="1" applyAlignment="1">
      <alignment horizontal="left" vertical="top" wrapText="1"/>
    </xf>
    <xf numFmtId="0" fontId="21" fillId="2" borderId="0" xfId="2" applyFont="1" applyFill="1" applyBorder="1" applyAlignment="1">
      <alignment horizontal="left" vertical="top" wrapText="1"/>
    </xf>
    <xf numFmtId="0" fontId="17" fillId="0" borderId="10" xfId="0" applyFont="1" applyBorder="1" applyAlignment="1">
      <alignment horizontal="left" vertical="top" wrapText="1"/>
    </xf>
    <xf numFmtId="0" fontId="17" fillId="0" borderId="0" xfId="0" applyFont="1" applyBorder="1" applyAlignment="1">
      <alignment horizontal="left" vertical="top" wrapText="1"/>
    </xf>
    <xf numFmtId="0" fontId="17" fillId="0" borderId="6" xfId="0" applyFont="1" applyBorder="1" applyAlignment="1">
      <alignment horizontal="left" vertical="top" wrapText="1"/>
    </xf>
    <xf numFmtId="0" fontId="17" fillId="0" borderId="12" xfId="0" applyFont="1" applyBorder="1" applyAlignment="1">
      <alignment horizontal="left" vertical="top" wrapText="1"/>
    </xf>
    <xf numFmtId="0" fontId="17" fillId="0" borderId="13" xfId="0" applyFont="1" applyBorder="1" applyAlignment="1">
      <alignment horizontal="left" vertical="top" wrapText="1"/>
    </xf>
    <xf numFmtId="0" fontId="17" fillId="0" borderId="14" xfId="0" applyFont="1" applyBorder="1" applyAlignment="1">
      <alignment horizontal="left" vertical="top" wrapText="1"/>
    </xf>
    <xf numFmtId="0" fontId="4" fillId="0" borderId="0" xfId="0" applyFont="1" applyFill="1" applyAlignment="1"/>
    <xf numFmtId="0" fontId="0" fillId="0" borderId="0" xfId="0" applyAlignment="1"/>
  </cellXfs>
  <cellStyles count="10">
    <cellStyle name="Comma" xfId="1" builtinId="3"/>
    <cellStyle name="Currency 2" xfId="3" xr:uid="{650EA2CD-9B4D-6A4F-9CF1-477DC20FC814}"/>
    <cellStyle name="Normal" xfId="0" builtinId="0"/>
    <cellStyle name="Normal 2" xfId="2" xr:uid="{EEAE0613-127A-7443-B261-D203B9CFDE1D}"/>
    <cellStyle name="Normal 2 2" xfId="6" xr:uid="{13B05D19-4712-4F95-851E-89FDEBF342F4}"/>
    <cellStyle name="Normal 2 3" xfId="7" xr:uid="{3ACAA656-C54C-41C7-A1D0-977DDB3FB66F}"/>
    <cellStyle name="Normal 2 4" xfId="5" xr:uid="{134741EB-6EC5-496E-A051-C38A51C3C30D}"/>
    <cellStyle name="Normal 3" xfId="8" xr:uid="{08577032-B232-4776-B5D6-B18DEDA83311}"/>
    <cellStyle name="Normal 4" xfId="9" xr:uid="{63322E20-4C0F-4323-A733-7D43534039BE}"/>
    <cellStyle name="Normal 5" xfId="4" xr:uid="{A3477C96-0D7A-4F96-A64C-AB7C7282E5C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2.xml"/><Relationship Id="rId5" Type="http://schemas.openxmlformats.org/officeDocument/2006/relationships/theme" Target="theme/theme1.xml"/><Relationship Id="rId10" Type="http://schemas.openxmlformats.org/officeDocument/2006/relationships/customXml" Target="../customXml/item1.xml"/><Relationship Id="rId4" Type="http://schemas.openxmlformats.org/officeDocument/2006/relationships/externalLink" Target="externalLinks/externalLink1.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IDC_Recovery_Non-federaGrantsVer4.0.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IDC Rate Calculation"/>
      <sheetName val="PI Summary"/>
      <sheetName val="Grant Review"/>
      <sheetName val="Data Extraction"/>
      <sheetName val="Journal Entries"/>
      <sheetName val="Personnel"/>
      <sheetName val="Personnel Detail"/>
      <sheetName val="Tuition"/>
      <sheetName val="Travel"/>
      <sheetName val="Outside Services"/>
      <sheetName val="Lab Space"/>
      <sheetName val="Office Space"/>
      <sheetName val="Supplies &amp; Other Expenses"/>
      <sheetName val="Budget Justification"/>
      <sheetName val="Fringe Rates"/>
      <sheetName val="Hidden Data &amp; Assumptions"/>
      <sheetName val="Subcontracts - Federal"/>
      <sheetName val="Indirect Expense Coverage"/>
      <sheetName val="Admin Cost"/>
      <sheetName val="Fed Grant Model"/>
      <sheetName val="Ovhd Calc - Fed method"/>
      <sheetName val="Office Space - recommended"/>
      <sheetName val="Exercise Data"/>
      <sheetName val="Summary Bar"/>
    </sheetNames>
    <sheetDataSet>
      <sheetData sheetId="0">
        <row r="15">
          <cell r="AJ15" t="b">
            <v>1</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persons/person.xml><?xml version="1.0" encoding="utf-8"?>
<personList xmlns="http://schemas.microsoft.com/office/spreadsheetml/2018/threadedcomments" xmlns:x="http://schemas.openxmlformats.org/spreadsheetml/2006/main">
  <person displayName="Lech, Jennifer" id="{3CA25F3B-501B-4FD6-9051-BF488A44D1F2}" userId="S::jennifer_lech@harvard.edu::6bdc283b-f242-43be-b62d-be7e0b41f0a5"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M7" dT="2020-05-20T14:35:03.34" personId="{3CA25F3B-501B-4FD6-9051-BF488A44D1F2}" id="{1FDFE81B-34EB-4CEA-991D-D2C4CFC9F9A6}">
    <text>IDC in the Budget Breakdown for Required 15% IDC column should be calculated on a modified basis, excluding Capital Equipment costs of $5,000 or more, per the FAS/SEAS policy.
If Capital Equipment costs (object codes 6804, 6812, 6814) are included in the budget, those costs are excluded from the calculation of the shortfall.</text>
  </threadedComment>
  <threadedComment ref="N7" dT="2020-05-20T14:37:18.54" personId="{3CA25F3B-501B-4FD6-9051-BF488A44D1F2}" id="{75E8045F-03F4-4BA9-87B5-7D93B6F11EE6}">
    <text>If the Overhead Shortfall to be Recovered column displays negative numbers, this means that no IDC shortfall exists and no additional action will be required unless you make modifications to the budget that return positive numbers in this column.</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8A17AB-89FF-4D4D-9EBF-343053E7FB16}">
  <dimension ref="A1:W103"/>
  <sheetViews>
    <sheetView tabSelected="1" zoomScaleNormal="100" zoomScaleSheetLayoutView="80" workbookViewId="0">
      <selection activeCell="B92" sqref="B92"/>
    </sheetView>
  </sheetViews>
  <sheetFormatPr defaultColWidth="8.625" defaultRowHeight="12.75" x14ac:dyDescent="0.2"/>
  <cols>
    <col min="1" max="1" width="45.625" style="3" customWidth="1"/>
    <col min="2" max="2" width="18.125" style="3" customWidth="1"/>
    <col min="3" max="6" width="11" style="3" customWidth="1"/>
    <col min="7" max="7" width="16.5" style="3" customWidth="1"/>
    <col min="8" max="8" width="14.5" style="3" customWidth="1"/>
    <col min="9" max="9" width="2.375" style="3" customWidth="1"/>
    <col min="10" max="10" width="6.25" style="3" customWidth="1"/>
    <col min="11" max="11" width="20" style="79" customWidth="1"/>
    <col min="12" max="12" width="22" style="79" customWidth="1"/>
    <col min="13" max="13" width="18.875" style="79" customWidth="1"/>
    <col min="14" max="14" width="18" style="79" customWidth="1"/>
    <col min="15" max="15" width="8.625" style="79"/>
    <col min="16" max="16" width="22.25" style="79" customWidth="1"/>
    <col min="17" max="23" width="8.625" style="79"/>
    <col min="24" max="16384" width="8.625" style="3"/>
  </cols>
  <sheetData>
    <row r="1" spans="1:23" s="1" customFormat="1" ht="23.25" x14ac:dyDescent="0.35">
      <c r="A1" s="133" t="s">
        <v>0</v>
      </c>
      <c r="G1" s="170" t="s">
        <v>141</v>
      </c>
      <c r="H1" s="171">
        <v>44725</v>
      </c>
      <c r="K1" s="134" t="s">
        <v>85</v>
      </c>
      <c r="L1" s="77"/>
      <c r="M1" s="77"/>
      <c r="N1" s="77"/>
      <c r="O1" s="77"/>
      <c r="P1" s="78"/>
      <c r="Q1" s="78"/>
      <c r="R1" s="79"/>
      <c r="S1" s="79"/>
      <c r="T1" s="79"/>
      <c r="U1" s="79"/>
      <c r="V1" s="79"/>
      <c r="W1" s="79"/>
    </row>
    <row r="2" spans="1:23" x14ac:dyDescent="0.2">
      <c r="A2" s="13" t="s">
        <v>128</v>
      </c>
      <c r="K2" s="77" t="s">
        <v>86</v>
      </c>
      <c r="L2" s="164">
        <f>+B8</f>
        <v>0</v>
      </c>
      <c r="M2" s="77"/>
      <c r="N2" s="77"/>
      <c r="O2" s="77"/>
      <c r="P2" s="80"/>
      <c r="Q2" s="80"/>
    </row>
    <row r="3" spans="1:23" x14ac:dyDescent="0.2">
      <c r="A3" s="4" t="s">
        <v>1</v>
      </c>
      <c r="B3" s="5"/>
      <c r="K3" s="77" t="s">
        <v>87</v>
      </c>
      <c r="L3" s="81">
        <f>+B10</f>
        <v>0</v>
      </c>
      <c r="M3" s="77"/>
      <c r="N3" s="77"/>
      <c r="O3" s="77"/>
      <c r="P3" s="80"/>
      <c r="Q3" s="80"/>
    </row>
    <row r="4" spans="1:23" ht="17.25" customHeight="1" x14ac:dyDescent="0.2">
      <c r="A4" s="4" t="s">
        <v>2</v>
      </c>
      <c r="B4" s="5"/>
      <c r="K4" s="77"/>
      <c r="L4" s="77"/>
      <c r="M4" s="77"/>
      <c r="N4" s="77"/>
      <c r="O4" s="77"/>
      <c r="P4" s="80"/>
      <c r="Q4" s="80"/>
    </row>
    <row r="5" spans="1:23" ht="18" x14ac:dyDescent="0.25">
      <c r="A5" s="4" t="s">
        <v>3</v>
      </c>
      <c r="B5" s="5"/>
      <c r="C5" s="7"/>
      <c r="D5" s="7"/>
      <c r="E5" s="146"/>
      <c r="F5" s="146"/>
      <c r="G5" s="146"/>
      <c r="H5" s="7"/>
      <c r="Q5" s="80"/>
    </row>
    <row r="6" spans="1:23" x14ac:dyDescent="0.2">
      <c r="A6" s="4" t="s">
        <v>4</v>
      </c>
      <c r="B6" s="147"/>
      <c r="Q6" s="80"/>
    </row>
    <row r="7" spans="1:23" ht="24.75" thickBot="1" x14ac:dyDescent="0.25">
      <c r="A7" s="4" t="s">
        <v>5</v>
      </c>
      <c r="B7" s="147"/>
      <c r="E7" s="55"/>
      <c r="F7" s="55"/>
      <c r="G7" s="55"/>
      <c r="K7" s="82" t="s">
        <v>88</v>
      </c>
      <c r="L7" s="83" t="s">
        <v>89</v>
      </c>
      <c r="M7" s="83" t="s">
        <v>90</v>
      </c>
      <c r="N7" s="84" t="s">
        <v>153</v>
      </c>
      <c r="O7" s="85"/>
      <c r="P7" s="80"/>
      <c r="Q7" s="80"/>
    </row>
    <row r="8" spans="1:23" x14ac:dyDescent="0.2">
      <c r="A8" s="9" t="s">
        <v>6</v>
      </c>
      <c r="B8" s="148">
        <v>0</v>
      </c>
      <c r="C8" s="11" t="s">
        <v>7</v>
      </c>
      <c r="F8" s="12"/>
      <c r="K8" s="83" t="s">
        <v>91</v>
      </c>
      <c r="L8" s="86">
        <f>H72</f>
        <v>0</v>
      </c>
      <c r="M8" s="86">
        <f>M10-M9</f>
        <v>0</v>
      </c>
      <c r="N8" s="87">
        <f>+L8-M8</f>
        <v>0</v>
      </c>
      <c r="O8" s="88" t="s">
        <v>92</v>
      </c>
      <c r="P8" s="80"/>
      <c r="Q8" s="80"/>
    </row>
    <row r="9" spans="1:23" x14ac:dyDescent="0.2">
      <c r="A9" s="4" t="s">
        <v>9</v>
      </c>
      <c r="B9" s="148">
        <v>0.03</v>
      </c>
      <c r="C9" s="11" t="s">
        <v>7</v>
      </c>
      <c r="K9" s="89" t="s">
        <v>93</v>
      </c>
      <c r="L9" s="86">
        <f>H76</f>
        <v>0</v>
      </c>
      <c r="M9" s="86">
        <f>((M10-C49-C50-C51)/1.15)*0.15</f>
        <v>0</v>
      </c>
      <c r="N9" s="135">
        <f>+N8*L2</f>
        <v>0</v>
      </c>
      <c r="O9" s="90" t="s">
        <v>94</v>
      </c>
      <c r="P9" s="80"/>
      <c r="Q9" s="80"/>
    </row>
    <row r="10" spans="1:23" ht="13.5" thickBot="1" x14ac:dyDescent="0.25">
      <c r="A10" s="13" t="s">
        <v>10</v>
      </c>
      <c r="B10" s="149">
        <v>0</v>
      </c>
      <c r="C10" s="11" t="s">
        <v>7</v>
      </c>
      <c r="K10" s="89" t="s">
        <v>95</v>
      </c>
      <c r="L10" s="86">
        <f>SUM(L8:L9)</f>
        <v>0</v>
      </c>
      <c r="M10" s="86">
        <f>+L3</f>
        <v>0</v>
      </c>
      <c r="N10" s="91">
        <f>+N8+N9</f>
        <v>0</v>
      </c>
      <c r="O10" s="92" t="s">
        <v>95</v>
      </c>
      <c r="P10" s="80"/>
      <c r="Q10" s="80"/>
    </row>
    <row r="11" spans="1:23" ht="15.75" customHeight="1" x14ac:dyDescent="0.2">
      <c r="A11" s="13"/>
      <c r="B11" s="15"/>
      <c r="C11" s="11"/>
      <c r="K11" s="93"/>
      <c r="L11" s="78"/>
      <c r="M11" s="165"/>
      <c r="N11" s="94"/>
      <c r="O11" s="86"/>
      <c r="P11" s="80"/>
      <c r="Q11" s="80"/>
      <c r="R11" s="95"/>
      <c r="S11" s="95"/>
      <c r="T11" s="95"/>
      <c r="U11" s="95"/>
      <c r="V11" s="95"/>
      <c r="W11" s="95"/>
    </row>
    <row r="12" spans="1:23" ht="14.25" customHeight="1" x14ac:dyDescent="0.2">
      <c r="A12" s="16"/>
      <c r="C12" s="55"/>
      <c r="K12" s="93"/>
      <c r="L12" s="78"/>
      <c r="M12" s="165"/>
      <c r="N12" s="96"/>
      <c r="O12" s="86"/>
      <c r="P12" s="80"/>
      <c r="Q12" s="80"/>
      <c r="R12" s="95"/>
      <c r="S12" s="95"/>
      <c r="T12" s="95"/>
      <c r="U12" s="95"/>
      <c r="V12" s="95"/>
      <c r="W12" s="95"/>
    </row>
    <row r="13" spans="1:23" ht="15" x14ac:dyDescent="0.25">
      <c r="A13" s="17" t="s">
        <v>11</v>
      </c>
      <c r="B13" s="18" t="s">
        <v>12</v>
      </c>
      <c r="C13" s="19">
        <v>1</v>
      </c>
      <c r="D13" s="19">
        <v>2</v>
      </c>
      <c r="E13" s="19">
        <v>3</v>
      </c>
      <c r="F13" s="19">
        <v>4</v>
      </c>
      <c r="G13" s="19">
        <v>5</v>
      </c>
      <c r="K13" s="93"/>
      <c r="L13" s="78"/>
      <c r="M13" s="165"/>
      <c r="N13" s="97"/>
      <c r="O13" s="98"/>
      <c r="P13" s="98"/>
      <c r="Q13" s="98"/>
    </row>
    <row r="14" spans="1:23" ht="15" x14ac:dyDescent="0.25">
      <c r="A14" s="20" t="s">
        <v>13</v>
      </c>
      <c r="B14" s="21" t="s">
        <v>14</v>
      </c>
      <c r="C14" s="22"/>
      <c r="D14" s="22"/>
      <c r="E14" s="22"/>
      <c r="F14" s="22"/>
      <c r="G14" s="22"/>
      <c r="H14" s="23"/>
      <c r="K14" s="100" t="s">
        <v>158</v>
      </c>
      <c r="L14" s="169"/>
      <c r="M14" s="167"/>
      <c r="N14" s="86"/>
      <c r="O14" s="80"/>
      <c r="P14" s="98"/>
      <c r="Q14" s="98"/>
      <c r="R14" s="95"/>
      <c r="S14" s="95"/>
      <c r="T14" s="95"/>
      <c r="U14" s="95"/>
      <c r="V14" s="95"/>
      <c r="W14" s="95"/>
    </row>
    <row r="15" spans="1:23" s="27" customFormat="1" x14ac:dyDescent="0.2">
      <c r="A15" s="24"/>
      <c r="B15" s="25" t="s">
        <v>16</v>
      </c>
      <c r="C15" s="26"/>
      <c r="D15" s="26"/>
      <c r="E15" s="26"/>
      <c r="F15" s="26"/>
      <c r="G15" s="26"/>
      <c r="I15" s="3"/>
      <c r="J15" s="3"/>
      <c r="K15" s="101">
        <f>+H18+H22+H23+H30+H34+H35+H48+(H67/(1+B8))</f>
        <v>0</v>
      </c>
      <c r="L15" s="102" t="s">
        <v>96</v>
      </c>
      <c r="M15" s="168"/>
      <c r="N15" s="98"/>
      <c r="O15" s="98"/>
      <c r="P15" s="80"/>
      <c r="Q15" s="80"/>
      <c r="R15" s="79"/>
      <c r="S15" s="79"/>
      <c r="T15" s="79"/>
      <c r="U15" s="79"/>
      <c r="V15" s="79"/>
      <c r="W15" s="79"/>
    </row>
    <row r="16" spans="1:23" s="27" customFormat="1" ht="15.75" x14ac:dyDescent="0.25">
      <c r="A16" s="28" t="s">
        <v>18</v>
      </c>
      <c r="B16" s="29" t="s">
        <v>19</v>
      </c>
      <c r="C16" s="30"/>
      <c r="D16" s="31"/>
      <c r="E16" s="31"/>
      <c r="F16" s="31"/>
      <c r="G16" s="31"/>
      <c r="H16" s="32" t="s">
        <v>20</v>
      </c>
      <c r="I16" s="3"/>
      <c r="J16" s="3"/>
      <c r="K16" s="103">
        <f>+K15*B8</f>
        <v>0</v>
      </c>
      <c r="L16" s="102" t="s">
        <v>97</v>
      </c>
      <c r="M16" s="80"/>
      <c r="N16" s="80"/>
      <c r="O16" s="80"/>
      <c r="P16" s="98"/>
      <c r="Q16" s="98"/>
      <c r="R16" s="79"/>
      <c r="S16" s="79"/>
      <c r="T16" s="79"/>
      <c r="U16" s="79"/>
      <c r="V16" s="79"/>
      <c r="W16" s="79"/>
    </row>
    <row r="17" spans="1:23" x14ac:dyDescent="0.2">
      <c r="A17" s="33" t="s">
        <v>120</v>
      </c>
      <c r="B17" s="34">
        <v>6040</v>
      </c>
      <c r="C17" s="35"/>
      <c r="D17" s="35">
        <f t="shared" ref="D17:G17" si="0">C17*(1+Cost_of_Living_Adjustment)</f>
        <v>0</v>
      </c>
      <c r="E17" s="35">
        <f t="shared" si="0"/>
        <v>0</v>
      </c>
      <c r="F17" s="35">
        <f t="shared" si="0"/>
        <v>0</v>
      </c>
      <c r="G17" s="35">
        <f t="shared" si="0"/>
        <v>0</v>
      </c>
      <c r="H17" s="35">
        <f t="shared" ref="H17:H27" si="1">SUM(C17:G17)</f>
        <v>0</v>
      </c>
      <c r="I17" s="36"/>
      <c r="J17" s="36"/>
      <c r="K17" s="103">
        <f>+K15+K16</f>
        <v>0</v>
      </c>
      <c r="L17" s="102" t="s">
        <v>95</v>
      </c>
      <c r="M17" s="80"/>
      <c r="N17" s="80"/>
      <c r="O17" s="80"/>
      <c r="P17" s="80"/>
      <c r="Q17" s="80"/>
    </row>
    <row r="18" spans="1:23" s="27" customFormat="1" x14ac:dyDescent="0.2">
      <c r="A18" s="37" t="s">
        <v>22</v>
      </c>
      <c r="B18" s="38">
        <v>6010</v>
      </c>
      <c r="C18" s="39"/>
      <c r="D18" s="39">
        <f t="shared" ref="D18:D27" si="2">C18*(1+Cost_of_Living_Adjustment)</f>
        <v>0</v>
      </c>
      <c r="E18" s="39">
        <f t="shared" ref="E18:E27" si="3">D18*(1+Cost_of_Living_Adjustment)</f>
        <v>0</v>
      </c>
      <c r="F18" s="39">
        <f t="shared" ref="F18:F27" si="4">E18*(1+Cost_of_Living_Adjustment)</f>
        <v>0</v>
      </c>
      <c r="G18" s="39">
        <f t="shared" ref="G18:G27" si="5">F18*(1+Cost_of_Living_Adjustment)</f>
        <v>0</v>
      </c>
      <c r="H18" s="39">
        <f>SUM(C18:G18)</f>
        <v>0</v>
      </c>
      <c r="I18" s="40"/>
      <c r="J18" s="12"/>
      <c r="M18" s="80"/>
      <c r="N18" s="80"/>
      <c r="O18" s="80"/>
      <c r="P18" s="80"/>
      <c r="Q18" s="80"/>
      <c r="R18" s="79"/>
      <c r="S18" s="79"/>
      <c r="T18" s="79"/>
      <c r="U18" s="79"/>
      <c r="V18" s="79"/>
      <c r="W18" s="79"/>
    </row>
    <row r="19" spans="1:23" ht="13.5" customHeight="1" x14ac:dyDescent="0.2">
      <c r="A19" s="41" t="s">
        <v>23</v>
      </c>
      <c r="B19" s="34">
        <v>6030</v>
      </c>
      <c r="C19" s="35"/>
      <c r="D19" s="35">
        <f t="shared" si="2"/>
        <v>0</v>
      </c>
      <c r="E19" s="35">
        <f t="shared" si="3"/>
        <v>0</v>
      </c>
      <c r="F19" s="35">
        <f t="shared" si="4"/>
        <v>0</v>
      </c>
      <c r="G19" s="35">
        <f t="shared" si="5"/>
        <v>0</v>
      </c>
      <c r="H19" s="35">
        <f t="shared" si="1"/>
        <v>0</v>
      </c>
      <c r="I19" s="36"/>
      <c r="J19" s="36"/>
      <c r="K19" s="99" t="s">
        <v>98</v>
      </c>
      <c r="L19" s="80"/>
      <c r="M19" s="80"/>
      <c r="N19" s="80"/>
      <c r="O19" s="80"/>
      <c r="P19" s="80"/>
      <c r="Q19" s="80"/>
    </row>
    <row r="20" spans="1:23" x14ac:dyDescent="0.2">
      <c r="A20" s="33" t="s">
        <v>24</v>
      </c>
      <c r="B20" s="34">
        <v>6050</v>
      </c>
      <c r="C20" s="35"/>
      <c r="D20" s="35">
        <f t="shared" si="2"/>
        <v>0</v>
      </c>
      <c r="E20" s="35">
        <f t="shared" si="3"/>
        <v>0</v>
      </c>
      <c r="F20" s="35">
        <f t="shared" si="4"/>
        <v>0</v>
      </c>
      <c r="G20" s="35">
        <f t="shared" si="5"/>
        <v>0</v>
      </c>
      <c r="H20" s="35">
        <f t="shared" si="1"/>
        <v>0</v>
      </c>
      <c r="I20" s="36"/>
      <c r="J20" s="36"/>
      <c r="K20" s="80" t="s">
        <v>162</v>
      </c>
      <c r="L20" s="80"/>
      <c r="M20" s="80"/>
      <c r="N20" s="80"/>
      <c r="O20" s="80"/>
      <c r="P20" s="80"/>
      <c r="Q20" s="80"/>
    </row>
    <row r="21" spans="1:23" x14ac:dyDescent="0.2">
      <c r="A21" s="33" t="s">
        <v>25</v>
      </c>
      <c r="B21" s="34">
        <v>6070</v>
      </c>
      <c r="C21" s="35"/>
      <c r="D21" s="35">
        <f t="shared" si="2"/>
        <v>0</v>
      </c>
      <c r="E21" s="35">
        <f t="shared" si="3"/>
        <v>0</v>
      </c>
      <c r="F21" s="35">
        <f t="shared" si="4"/>
        <v>0</v>
      </c>
      <c r="G21" s="35">
        <f t="shared" si="5"/>
        <v>0</v>
      </c>
      <c r="H21" s="35">
        <f>SUM(C21:G21)</f>
        <v>0</v>
      </c>
      <c r="I21" s="36"/>
      <c r="J21" s="36"/>
      <c r="K21" s="104" t="s">
        <v>164</v>
      </c>
      <c r="L21" s="80"/>
      <c r="M21" s="80"/>
      <c r="N21" s="80"/>
      <c r="O21" s="80"/>
      <c r="P21" s="80"/>
      <c r="Q21" s="86"/>
    </row>
    <row r="22" spans="1:23" x14ac:dyDescent="0.2">
      <c r="A22" s="37" t="s">
        <v>26</v>
      </c>
      <c r="B22" s="38">
        <v>6050</v>
      </c>
      <c r="C22" s="39"/>
      <c r="D22" s="39">
        <f t="shared" si="2"/>
        <v>0</v>
      </c>
      <c r="E22" s="39">
        <f t="shared" si="3"/>
        <v>0</v>
      </c>
      <c r="F22" s="39">
        <f t="shared" si="4"/>
        <v>0</v>
      </c>
      <c r="G22" s="39">
        <f t="shared" si="5"/>
        <v>0</v>
      </c>
      <c r="H22" s="39">
        <f>SUM(C22:G22)</f>
        <v>0</v>
      </c>
      <c r="I22" s="40"/>
      <c r="J22" s="12"/>
      <c r="L22" s="105"/>
      <c r="M22" s="104"/>
      <c r="N22" s="104"/>
      <c r="O22" s="104"/>
      <c r="P22" s="104"/>
      <c r="Q22" s="106"/>
    </row>
    <row r="23" spans="1:23" ht="24" x14ac:dyDescent="0.2">
      <c r="A23" s="37" t="s">
        <v>27</v>
      </c>
      <c r="B23" s="38">
        <v>6070</v>
      </c>
      <c r="C23" s="39"/>
      <c r="D23" s="39">
        <f t="shared" si="2"/>
        <v>0</v>
      </c>
      <c r="E23" s="39">
        <f t="shared" si="3"/>
        <v>0</v>
      </c>
      <c r="F23" s="39">
        <f t="shared" si="4"/>
        <v>0</v>
      </c>
      <c r="G23" s="39">
        <f t="shared" si="5"/>
        <v>0</v>
      </c>
      <c r="H23" s="39">
        <f>SUM(C23:G23)</f>
        <v>0</v>
      </c>
      <c r="I23" s="40"/>
      <c r="J23" s="12"/>
      <c r="K23" s="126" t="s">
        <v>99</v>
      </c>
      <c r="L23" s="127"/>
      <c r="M23" s="127"/>
      <c r="N23" s="127"/>
      <c r="O23" s="127"/>
      <c r="P23" s="127"/>
      <c r="Q23" s="128" t="s">
        <v>100</v>
      </c>
    </row>
    <row r="24" spans="1:23" x14ac:dyDescent="0.2">
      <c r="A24" s="33" t="s">
        <v>28</v>
      </c>
      <c r="B24" s="34">
        <v>6110</v>
      </c>
      <c r="C24" s="35"/>
      <c r="D24" s="35">
        <f t="shared" si="2"/>
        <v>0</v>
      </c>
      <c r="E24" s="35">
        <f t="shared" si="3"/>
        <v>0</v>
      </c>
      <c r="F24" s="35">
        <f t="shared" si="4"/>
        <v>0</v>
      </c>
      <c r="G24" s="35">
        <f t="shared" si="5"/>
        <v>0</v>
      </c>
      <c r="H24" s="35">
        <f t="shared" si="1"/>
        <v>0</v>
      </c>
      <c r="I24" s="36"/>
      <c r="J24" s="36"/>
      <c r="K24" s="183" t="s">
        <v>101</v>
      </c>
      <c r="L24" s="182"/>
      <c r="M24" s="182"/>
      <c r="N24" s="182"/>
      <c r="O24" s="182"/>
      <c r="P24" s="182"/>
      <c r="Q24" s="129">
        <v>0</v>
      </c>
    </row>
    <row r="25" spans="1:23" x14ac:dyDescent="0.2">
      <c r="A25" s="33" t="s">
        <v>29</v>
      </c>
      <c r="B25" s="34">
        <v>6120</v>
      </c>
      <c r="C25" s="35"/>
      <c r="D25" s="35">
        <f t="shared" si="2"/>
        <v>0</v>
      </c>
      <c r="E25" s="35">
        <f t="shared" si="3"/>
        <v>0</v>
      </c>
      <c r="F25" s="35">
        <f t="shared" si="4"/>
        <v>0</v>
      </c>
      <c r="G25" s="35">
        <f t="shared" si="5"/>
        <v>0</v>
      </c>
      <c r="H25" s="35">
        <f t="shared" si="1"/>
        <v>0</v>
      </c>
      <c r="I25" s="36"/>
      <c r="J25" s="36"/>
      <c r="K25" s="181" t="s">
        <v>115</v>
      </c>
      <c r="L25" s="182"/>
      <c r="M25" s="182"/>
      <c r="N25" s="182"/>
      <c r="O25" s="182"/>
      <c r="P25" s="182"/>
      <c r="Q25" s="107"/>
    </row>
    <row r="26" spans="1:23" x14ac:dyDescent="0.2">
      <c r="A26" s="33" t="s">
        <v>30</v>
      </c>
      <c r="B26" s="34">
        <v>6150</v>
      </c>
      <c r="C26" s="35"/>
      <c r="D26" s="35">
        <f t="shared" si="2"/>
        <v>0</v>
      </c>
      <c r="E26" s="35">
        <f t="shared" si="3"/>
        <v>0</v>
      </c>
      <c r="F26" s="35">
        <f t="shared" si="4"/>
        <v>0</v>
      </c>
      <c r="G26" s="35">
        <f t="shared" si="5"/>
        <v>0</v>
      </c>
      <c r="H26" s="35">
        <f t="shared" si="1"/>
        <v>0</v>
      </c>
      <c r="I26" s="36"/>
      <c r="J26" s="36"/>
      <c r="K26" s="181" t="s">
        <v>114</v>
      </c>
      <c r="L26" s="182"/>
      <c r="M26" s="182"/>
      <c r="N26" s="182"/>
      <c r="O26" s="182"/>
      <c r="P26" s="182"/>
      <c r="Q26" s="130"/>
    </row>
    <row r="27" spans="1:23" ht="12.75" customHeight="1" x14ac:dyDescent="0.2">
      <c r="A27" s="33" t="s">
        <v>31</v>
      </c>
      <c r="B27" s="34">
        <v>6140</v>
      </c>
      <c r="C27" s="35"/>
      <c r="D27" s="35">
        <f t="shared" si="2"/>
        <v>0</v>
      </c>
      <c r="E27" s="35">
        <f t="shared" si="3"/>
        <v>0</v>
      </c>
      <c r="F27" s="35">
        <f t="shared" si="4"/>
        <v>0</v>
      </c>
      <c r="G27" s="35">
        <f t="shared" si="5"/>
        <v>0</v>
      </c>
      <c r="H27" s="35">
        <f t="shared" si="1"/>
        <v>0</v>
      </c>
      <c r="I27" s="36"/>
      <c r="J27" s="36"/>
      <c r="K27" s="183" t="s">
        <v>102</v>
      </c>
      <c r="L27" s="182"/>
      <c r="M27" s="182"/>
      <c r="N27" s="182"/>
      <c r="O27" s="182"/>
      <c r="P27" s="182"/>
      <c r="Q27" s="129">
        <v>0</v>
      </c>
    </row>
    <row r="28" spans="1:23" ht="22.5" customHeight="1" x14ac:dyDescent="0.2">
      <c r="B28" s="42" t="s">
        <v>32</v>
      </c>
      <c r="C28" s="43">
        <f>SUM(C17:C27)</f>
        <v>0</v>
      </c>
      <c r="D28" s="43">
        <f>SUM(D17:D27)</f>
        <v>0</v>
      </c>
      <c r="E28" s="43">
        <f>SUM(E17:E27)</f>
        <v>0</v>
      </c>
      <c r="F28" s="43">
        <f>SUM(F17:F27)</f>
        <v>0</v>
      </c>
      <c r="G28" s="43">
        <f>SUM(G17:G27)</f>
        <v>0</v>
      </c>
      <c r="H28" s="43">
        <f>SUM(C28:G28)</f>
        <v>0</v>
      </c>
      <c r="I28" s="44"/>
      <c r="J28" s="44"/>
      <c r="K28" s="181" t="s">
        <v>103</v>
      </c>
      <c r="L28" s="187"/>
      <c r="M28" s="187"/>
      <c r="N28" s="187"/>
      <c r="O28" s="187"/>
      <c r="P28" s="187"/>
      <c r="Q28" s="107"/>
    </row>
    <row r="29" spans="1:23" ht="13.5" customHeight="1" x14ac:dyDescent="0.2">
      <c r="A29" s="41" t="s">
        <v>33</v>
      </c>
      <c r="B29" s="34">
        <v>6250</v>
      </c>
      <c r="C29" s="45">
        <f>+C17*$B$89</f>
        <v>0</v>
      </c>
      <c r="D29" s="45">
        <f t="shared" ref="D29:G29" si="6">+D17*$B$89</f>
        <v>0</v>
      </c>
      <c r="E29" s="45">
        <f t="shared" si="6"/>
        <v>0</v>
      </c>
      <c r="F29" s="45">
        <f t="shared" si="6"/>
        <v>0</v>
      </c>
      <c r="G29" s="45">
        <f t="shared" si="6"/>
        <v>0</v>
      </c>
      <c r="H29" s="35">
        <f t="shared" ref="H29:H35" si="7">SUM(C29:G29)</f>
        <v>0</v>
      </c>
      <c r="I29" s="35"/>
      <c r="J29" s="35"/>
      <c r="K29" s="183" t="s">
        <v>104</v>
      </c>
      <c r="L29" s="188"/>
      <c r="M29" s="188"/>
      <c r="N29" s="188"/>
      <c r="O29" s="188"/>
      <c r="P29" s="188"/>
      <c r="Q29" s="129">
        <v>0</v>
      </c>
    </row>
    <row r="30" spans="1:23" ht="23.25" customHeight="1" x14ac:dyDescent="0.2">
      <c r="A30" s="37" t="s">
        <v>34</v>
      </c>
      <c r="B30" s="38">
        <v>6250</v>
      </c>
      <c r="C30" s="46">
        <f>+C18*$B$89</f>
        <v>0</v>
      </c>
      <c r="D30" s="46">
        <f t="shared" ref="D30:G30" si="8">+D18*$B$89</f>
        <v>0</v>
      </c>
      <c r="E30" s="46">
        <f t="shared" si="8"/>
        <v>0</v>
      </c>
      <c r="F30" s="46">
        <f t="shared" si="8"/>
        <v>0</v>
      </c>
      <c r="G30" s="46">
        <f t="shared" si="8"/>
        <v>0</v>
      </c>
      <c r="H30" s="39">
        <f t="shared" si="7"/>
        <v>0</v>
      </c>
      <c r="I30" s="40"/>
      <c r="J30" s="12"/>
      <c r="K30" s="181" t="s">
        <v>159</v>
      </c>
      <c r="L30" s="187"/>
      <c r="M30" s="187"/>
      <c r="N30" s="187"/>
      <c r="O30" s="187"/>
      <c r="P30" s="187"/>
      <c r="Q30" s="136"/>
    </row>
    <row r="31" spans="1:23" ht="20.100000000000001" customHeight="1" x14ac:dyDescent="0.2">
      <c r="A31" s="33" t="s">
        <v>35</v>
      </c>
      <c r="B31" s="34">
        <v>6250</v>
      </c>
      <c r="C31" s="35">
        <f>+C19*$B$89</f>
        <v>0</v>
      </c>
      <c r="D31" s="35">
        <f t="shared" ref="D31:G31" si="9">+D19*$B$89</f>
        <v>0</v>
      </c>
      <c r="E31" s="35">
        <f t="shared" si="9"/>
        <v>0</v>
      </c>
      <c r="F31" s="35">
        <f t="shared" si="9"/>
        <v>0</v>
      </c>
      <c r="G31" s="35">
        <f t="shared" si="9"/>
        <v>0</v>
      </c>
      <c r="H31" s="35">
        <f t="shared" si="7"/>
        <v>0</v>
      </c>
      <c r="K31" s="192" t="s">
        <v>105</v>
      </c>
      <c r="L31" s="193"/>
      <c r="M31" s="193"/>
      <c r="N31" s="193"/>
      <c r="O31" s="193"/>
      <c r="P31" s="193"/>
      <c r="Q31" s="129">
        <v>0</v>
      </c>
    </row>
    <row r="32" spans="1:23" ht="20.100000000000001" customHeight="1" x14ac:dyDescent="0.2">
      <c r="A32" s="33" t="s">
        <v>36</v>
      </c>
      <c r="B32" s="34">
        <v>6270</v>
      </c>
      <c r="C32" s="35">
        <f>+C20*$B$90</f>
        <v>0</v>
      </c>
      <c r="D32" s="35">
        <f t="shared" ref="D32:G32" si="10">+D20*$B$90</f>
        <v>0</v>
      </c>
      <c r="E32" s="35">
        <f t="shared" si="10"/>
        <v>0</v>
      </c>
      <c r="F32" s="35">
        <f t="shared" si="10"/>
        <v>0</v>
      </c>
      <c r="G32" s="35">
        <f t="shared" si="10"/>
        <v>0</v>
      </c>
      <c r="H32" s="35">
        <f t="shared" si="7"/>
        <v>0</v>
      </c>
      <c r="K32" s="131" t="s">
        <v>160</v>
      </c>
      <c r="L32" s="111"/>
      <c r="M32" s="112"/>
      <c r="N32" s="112"/>
      <c r="O32" s="112"/>
      <c r="P32" s="112"/>
      <c r="Q32" s="107"/>
    </row>
    <row r="33" spans="1:23" s="47" customFormat="1" ht="15" customHeight="1" x14ac:dyDescent="0.2">
      <c r="A33" s="33" t="s">
        <v>37</v>
      </c>
      <c r="B33" s="34">
        <v>6280</v>
      </c>
      <c r="C33" s="35">
        <f>+C21*$B$91</f>
        <v>0</v>
      </c>
      <c r="D33" s="35">
        <f t="shared" ref="D33:G33" si="11">+D21*$B$91</f>
        <v>0</v>
      </c>
      <c r="E33" s="35">
        <f t="shared" si="11"/>
        <v>0</v>
      </c>
      <c r="F33" s="35">
        <f t="shared" si="11"/>
        <v>0</v>
      </c>
      <c r="G33" s="35">
        <f t="shared" si="11"/>
        <v>0</v>
      </c>
      <c r="H33" s="35">
        <f t="shared" si="7"/>
        <v>0</v>
      </c>
      <c r="I33" s="3"/>
      <c r="J33" s="3"/>
      <c r="K33" s="137"/>
      <c r="L33" s="108"/>
      <c r="M33" s="109"/>
      <c r="N33" s="109"/>
      <c r="O33" s="109"/>
      <c r="P33" s="132" t="s">
        <v>95</v>
      </c>
      <c r="Q33" s="110">
        <f>Q24+Q27+Q29+Q31</f>
        <v>0</v>
      </c>
      <c r="R33" s="79"/>
      <c r="S33" s="79"/>
      <c r="T33" s="79"/>
      <c r="U33" s="79"/>
      <c r="V33" s="79"/>
      <c r="W33" s="79"/>
    </row>
    <row r="34" spans="1:23" ht="15.75" customHeight="1" x14ac:dyDescent="0.2">
      <c r="A34" s="48" t="s">
        <v>36</v>
      </c>
      <c r="B34" s="38">
        <v>6270</v>
      </c>
      <c r="C34" s="39">
        <f>+C22*$B$90</f>
        <v>0</v>
      </c>
      <c r="D34" s="39">
        <f t="shared" ref="D34:G34" si="12">+D22*$B$90</f>
        <v>0</v>
      </c>
      <c r="E34" s="39">
        <f t="shared" si="12"/>
        <v>0</v>
      </c>
      <c r="F34" s="39">
        <f t="shared" si="12"/>
        <v>0</v>
      </c>
      <c r="G34" s="39">
        <f t="shared" si="12"/>
        <v>0</v>
      </c>
      <c r="H34" s="39">
        <f t="shared" si="7"/>
        <v>0</v>
      </c>
      <c r="I34" s="40"/>
      <c r="J34" s="12"/>
      <c r="K34" s="112"/>
      <c r="L34" s="111"/>
      <c r="M34" s="112"/>
      <c r="N34" s="112"/>
      <c r="O34" s="112"/>
      <c r="P34" s="112"/>
      <c r="Q34" s="80"/>
    </row>
    <row r="35" spans="1:23" s="47" customFormat="1" ht="15" x14ac:dyDescent="0.2">
      <c r="A35" s="48" t="s">
        <v>37</v>
      </c>
      <c r="B35" s="38">
        <v>6280</v>
      </c>
      <c r="C35" s="39">
        <f>+C23*$B$91</f>
        <v>0</v>
      </c>
      <c r="D35" s="39">
        <f t="shared" ref="D35:G35" si="13">+D23*$B$91</f>
        <v>0</v>
      </c>
      <c r="E35" s="39">
        <f t="shared" si="13"/>
        <v>0</v>
      </c>
      <c r="F35" s="39">
        <f t="shared" si="13"/>
        <v>0</v>
      </c>
      <c r="G35" s="39">
        <f t="shared" si="13"/>
        <v>0</v>
      </c>
      <c r="H35" s="39">
        <f t="shared" si="7"/>
        <v>0</v>
      </c>
      <c r="I35" s="40"/>
      <c r="J35" s="12"/>
      <c r="K35" s="80"/>
      <c r="L35" s="80"/>
      <c r="M35" s="80"/>
      <c r="N35" s="80"/>
      <c r="O35" s="80"/>
      <c r="P35" s="80"/>
      <c r="R35" s="79"/>
      <c r="S35" s="79"/>
      <c r="T35" s="79"/>
      <c r="U35" s="79"/>
      <c r="V35" s="79"/>
      <c r="W35" s="79"/>
    </row>
    <row r="36" spans="1:23" s="47" customFormat="1" ht="13.5" customHeight="1" x14ac:dyDescent="0.2">
      <c r="A36" s="33" t="s">
        <v>38</v>
      </c>
      <c r="B36" s="34" t="s">
        <v>39</v>
      </c>
      <c r="C36" s="49" t="s">
        <v>40</v>
      </c>
      <c r="D36" s="49" t="s">
        <v>40</v>
      </c>
      <c r="E36" s="49" t="s">
        <v>40</v>
      </c>
      <c r="F36" s="49" t="s">
        <v>40</v>
      </c>
      <c r="G36" s="49" t="s">
        <v>40</v>
      </c>
      <c r="H36" s="49" t="s">
        <v>40</v>
      </c>
      <c r="I36" s="3"/>
      <c r="J36" s="3"/>
      <c r="K36" s="113"/>
      <c r="L36" s="138"/>
      <c r="M36" s="138"/>
      <c r="N36" s="138"/>
      <c r="O36" s="138"/>
      <c r="P36" s="80"/>
      <c r="R36" s="79"/>
      <c r="S36" s="79"/>
      <c r="T36" s="79"/>
      <c r="U36" s="79"/>
      <c r="V36" s="79"/>
      <c r="W36" s="79"/>
    </row>
    <row r="37" spans="1:23" x14ac:dyDescent="0.2">
      <c r="A37" s="33" t="s">
        <v>41</v>
      </c>
      <c r="B37" s="34">
        <v>6300</v>
      </c>
      <c r="C37" s="35">
        <f>+C24*$B$93</f>
        <v>0</v>
      </c>
      <c r="D37" s="35">
        <f t="shared" ref="D37:G37" si="14">+D24*$B$93</f>
        <v>0</v>
      </c>
      <c r="E37" s="35">
        <f t="shared" si="14"/>
        <v>0</v>
      </c>
      <c r="F37" s="35">
        <f t="shared" si="14"/>
        <v>0</v>
      </c>
      <c r="G37" s="35">
        <f t="shared" si="14"/>
        <v>0</v>
      </c>
      <c r="H37" s="35">
        <f>SUM(C37:G37)</f>
        <v>0</v>
      </c>
      <c r="K37" s="114" t="s">
        <v>106</v>
      </c>
      <c r="L37" s="139"/>
      <c r="M37" s="139"/>
      <c r="N37" s="139"/>
      <c r="O37" s="139"/>
      <c r="P37" s="139"/>
      <c r="Q37" s="140"/>
    </row>
    <row r="38" spans="1:23" ht="15.6" customHeight="1" x14ac:dyDescent="0.2">
      <c r="A38" s="33" t="s">
        <v>42</v>
      </c>
      <c r="B38" s="34">
        <v>6260</v>
      </c>
      <c r="C38" s="35">
        <f>+C26*$B$94</f>
        <v>0</v>
      </c>
      <c r="D38" s="35">
        <f t="shared" ref="D38:G38" si="15">+D26*$B$94</f>
        <v>0</v>
      </c>
      <c r="E38" s="35">
        <f t="shared" si="15"/>
        <v>0</v>
      </c>
      <c r="F38" s="35">
        <f t="shared" si="15"/>
        <v>0</v>
      </c>
      <c r="G38" s="35">
        <f t="shared" si="15"/>
        <v>0</v>
      </c>
      <c r="H38" s="35">
        <f>SUM(C38:G38)</f>
        <v>0</v>
      </c>
      <c r="I38" s="47"/>
      <c r="J38" s="47"/>
      <c r="K38" s="194" t="s">
        <v>161</v>
      </c>
      <c r="L38" s="195"/>
      <c r="M38" s="195"/>
      <c r="N38" s="195"/>
      <c r="O38" s="195"/>
      <c r="P38" s="195"/>
      <c r="Q38" s="196"/>
    </row>
    <row r="39" spans="1:23" ht="15.75" thickBot="1" x14ac:dyDescent="0.25">
      <c r="B39" s="42" t="s">
        <v>43</v>
      </c>
      <c r="C39" s="43">
        <f t="shared" ref="C39:H39" si="16">SUM(C29:C38)</f>
        <v>0</v>
      </c>
      <c r="D39" s="43">
        <f t="shared" si="16"/>
        <v>0</v>
      </c>
      <c r="E39" s="43">
        <f t="shared" si="16"/>
        <v>0</v>
      </c>
      <c r="F39" s="43">
        <f t="shared" si="16"/>
        <v>0</v>
      </c>
      <c r="G39" s="43">
        <f t="shared" si="16"/>
        <v>0</v>
      </c>
      <c r="H39" s="43">
        <f t="shared" si="16"/>
        <v>0</v>
      </c>
      <c r="I39" s="50"/>
      <c r="J39" s="50"/>
      <c r="K39" s="197"/>
      <c r="L39" s="198"/>
      <c r="M39" s="198"/>
      <c r="N39" s="198"/>
      <c r="O39" s="198"/>
      <c r="P39" s="198"/>
      <c r="Q39" s="199"/>
    </row>
    <row r="40" spans="1:23" ht="27" customHeight="1" thickTop="1" x14ac:dyDescent="0.2">
      <c r="B40" s="51" t="s">
        <v>44</v>
      </c>
      <c r="C40" s="52">
        <f t="shared" ref="C40:H40" si="17">C28+C39</f>
        <v>0</v>
      </c>
      <c r="D40" s="52">
        <f t="shared" si="17"/>
        <v>0</v>
      </c>
      <c r="E40" s="52">
        <f t="shared" si="17"/>
        <v>0</v>
      </c>
      <c r="F40" s="52">
        <f t="shared" si="17"/>
        <v>0</v>
      </c>
      <c r="G40" s="52">
        <f t="shared" si="17"/>
        <v>0</v>
      </c>
      <c r="H40" s="52">
        <f t="shared" si="17"/>
        <v>0</v>
      </c>
      <c r="I40" s="50"/>
      <c r="J40" s="50"/>
      <c r="K40" s="184" t="s">
        <v>116</v>
      </c>
      <c r="L40" s="185"/>
      <c r="M40" s="185"/>
      <c r="N40" s="185"/>
      <c r="O40" s="185"/>
      <c r="P40" s="185"/>
      <c r="Q40" s="186"/>
    </row>
    <row r="41" spans="1:23" ht="15.75" customHeight="1" x14ac:dyDescent="0.25">
      <c r="A41" s="53" t="s">
        <v>45</v>
      </c>
      <c r="B41" s="51"/>
      <c r="C41" s="54"/>
      <c r="D41" s="54"/>
      <c r="E41" s="54"/>
      <c r="F41" s="54"/>
      <c r="G41" s="54"/>
      <c r="H41" s="54"/>
      <c r="K41" s="116"/>
      <c r="L41" s="117"/>
      <c r="M41" s="117"/>
      <c r="N41" s="118"/>
      <c r="O41" s="119"/>
      <c r="P41" s="119"/>
      <c r="Q41" s="115"/>
    </row>
    <row r="42" spans="1:23" ht="15.75" x14ac:dyDescent="0.2">
      <c r="A42" s="41" t="s">
        <v>46</v>
      </c>
      <c r="B42" s="34">
        <v>6430</v>
      </c>
      <c r="C42" s="55"/>
      <c r="D42" s="35">
        <f t="shared" ref="D42:D65" si="18">C42*(1+Cost_of_Living_Adjustment)</f>
        <v>0</v>
      </c>
      <c r="E42" s="35">
        <f t="shared" ref="E42:E65" si="19">D42*(1+Cost_of_Living_Adjustment)</f>
        <v>0</v>
      </c>
      <c r="F42" s="35">
        <f t="shared" ref="F42:F65" si="20">E42*(1+Cost_of_Living_Adjustment)</f>
        <v>0</v>
      </c>
      <c r="G42" s="35">
        <f t="shared" ref="G42:G65" si="21">F42*(1+Cost_of_Living_Adjustment)</f>
        <v>0</v>
      </c>
      <c r="H42" s="55">
        <f t="shared" ref="H42:H69" si="22">SUM(C42:G42)</f>
        <v>0</v>
      </c>
      <c r="K42" s="189" t="s">
        <v>117</v>
      </c>
      <c r="L42" s="190"/>
      <c r="M42" s="190"/>
      <c r="N42" s="190"/>
      <c r="O42" s="190"/>
      <c r="P42" s="190"/>
      <c r="Q42" s="191"/>
    </row>
    <row r="43" spans="1:23" ht="12.75" customHeight="1" x14ac:dyDescent="0.25">
      <c r="A43" s="33" t="s">
        <v>47</v>
      </c>
      <c r="B43" s="34">
        <v>6520</v>
      </c>
      <c r="C43" s="55"/>
      <c r="D43" s="35">
        <f t="shared" si="18"/>
        <v>0</v>
      </c>
      <c r="E43" s="35">
        <f t="shared" si="19"/>
        <v>0</v>
      </c>
      <c r="F43" s="35">
        <f t="shared" si="20"/>
        <v>0</v>
      </c>
      <c r="G43" s="35">
        <f t="shared" si="21"/>
        <v>0</v>
      </c>
      <c r="H43" s="55">
        <f t="shared" si="22"/>
        <v>0</v>
      </c>
      <c r="K43" s="150"/>
      <c r="L43" s="121" t="s">
        <v>107</v>
      </c>
      <c r="M43" s="121" t="s">
        <v>108</v>
      </c>
      <c r="N43" s="121" t="s">
        <v>109</v>
      </c>
      <c r="O43" s="121" t="s">
        <v>110</v>
      </c>
      <c r="P43" s="121" t="s">
        <v>51</v>
      </c>
      <c r="Q43" s="120" t="s">
        <v>111</v>
      </c>
      <c r="R43" s="95"/>
      <c r="S43" s="95"/>
      <c r="T43" s="95"/>
      <c r="U43" s="95"/>
      <c r="V43" s="95"/>
      <c r="W43" s="95"/>
    </row>
    <row r="44" spans="1:23" ht="12.75" customHeight="1" x14ac:dyDescent="0.25">
      <c r="A44" s="56" t="s">
        <v>48</v>
      </c>
      <c r="B44" s="34">
        <v>6600</v>
      </c>
      <c r="C44" s="55"/>
      <c r="D44" s="35">
        <f t="shared" si="18"/>
        <v>0</v>
      </c>
      <c r="E44" s="35">
        <f t="shared" si="19"/>
        <v>0</v>
      </c>
      <c r="F44" s="35">
        <f t="shared" si="20"/>
        <v>0</v>
      </c>
      <c r="G44" s="35">
        <f t="shared" si="21"/>
        <v>0</v>
      </c>
      <c r="H44" s="55">
        <f t="shared" si="22"/>
        <v>0</v>
      </c>
      <c r="K44" s="150"/>
      <c r="L44" s="141"/>
      <c r="M44" s="141"/>
      <c r="N44" s="141"/>
      <c r="O44" s="141"/>
      <c r="P44" s="142"/>
      <c r="Q44" s="142"/>
      <c r="R44" s="95"/>
      <c r="S44" s="95"/>
      <c r="T44" s="95"/>
      <c r="U44" s="95"/>
      <c r="V44" s="95"/>
      <c r="W44" s="95"/>
    </row>
    <row r="45" spans="1:23" x14ac:dyDescent="0.2">
      <c r="A45" s="56" t="s">
        <v>49</v>
      </c>
      <c r="B45" s="34">
        <v>6710</v>
      </c>
      <c r="C45" s="55"/>
      <c r="D45" s="35">
        <f t="shared" si="18"/>
        <v>0</v>
      </c>
      <c r="E45" s="35">
        <f t="shared" si="19"/>
        <v>0</v>
      </c>
      <c r="F45" s="35">
        <f t="shared" si="20"/>
        <v>0</v>
      </c>
      <c r="G45" s="35">
        <f t="shared" si="21"/>
        <v>0</v>
      </c>
      <c r="H45" s="55">
        <f t="shared" si="22"/>
        <v>0</v>
      </c>
      <c r="K45" s="143"/>
      <c r="L45" s="138"/>
      <c r="M45" s="138"/>
      <c r="N45" s="138"/>
      <c r="O45" s="138"/>
      <c r="P45" s="138"/>
      <c r="Q45" s="136"/>
      <c r="S45" s="95"/>
      <c r="T45" s="95"/>
      <c r="U45" s="95"/>
      <c r="V45" s="95"/>
      <c r="W45" s="95"/>
    </row>
    <row r="46" spans="1:23" ht="12.75" customHeight="1" x14ac:dyDescent="0.2">
      <c r="A46" s="56" t="s">
        <v>50</v>
      </c>
      <c r="B46" s="34">
        <v>6750</v>
      </c>
      <c r="C46" s="55"/>
      <c r="D46" s="35">
        <f t="shared" si="18"/>
        <v>0</v>
      </c>
      <c r="E46" s="35">
        <f t="shared" si="19"/>
        <v>0</v>
      </c>
      <c r="F46" s="35">
        <f t="shared" si="20"/>
        <v>0</v>
      </c>
      <c r="G46" s="35">
        <f t="shared" si="21"/>
        <v>0</v>
      </c>
      <c r="H46" s="55">
        <f t="shared" si="22"/>
        <v>0</v>
      </c>
      <c r="K46" s="122" t="s">
        <v>112</v>
      </c>
      <c r="L46" s="139"/>
      <c r="M46" s="139"/>
      <c r="N46" s="139"/>
      <c r="O46" s="139"/>
      <c r="P46" s="139"/>
      <c r="Q46" s="140"/>
    </row>
    <row r="47" spans="1:23" s="27" customFormat="1" ht="12.75" customHeight="1" x14ac:dyDescent="0.2">
      <c r="A47" s="56" t="s">
        <v>52</v>
      </c>
      <c r="B47" s="34" t="s">
        <v>53</v>
      </c>
      <c r="C47" s="55"/>
      <c r="D47" s="35">
        <f t="shared" si="18"/>
        <v>0</v>
      </c>
      <c r="E47" s="35">
        <f t="shared" si="19"/>
        <v>0</v>
      </c>
      <c r="F47" s="35">
        <f t="shared" si="20"/>
        <v>0</v>
      </c>
      <c r="G47" s="35">
        <f t="shared" si="21"/>
        <v>0</v>
      </c>
      <c r="H47" s="55">
        <f t="shared" si="22"/>
        <v>0</v>
      </c>
      <c r="I47" s="3"/>
      <c r="J47" s="3"/>
      <c r="K47" s="123" t="s">
        <v>113</v>
      </c>
      <c r="L47" s="144"/>
      <c r="M47" s="144"/>
      <c r="N47" s="144"/>
      <c r="O47" s="144"/>
      <c r="P47" s="144"/>
      <c r="Q47" s="145"/>
      <c r="R47" s="79"/>
      <c r="S47" s="79"/>
      <c r="T47" s="79"/>
      <c r="U47" s="79"/>
      <c r="V47" s="79"/>
      <c r="W47" s="79"/>
    </row>
    <row r="48" spans="1:23" s="27" customFormat="1" ht="12.75" customHeight="1" x14ac:dyDescent="0.2">
      <c r="A48" s="57" t="s">
        <v>54</v>
      </c>
      <c r="B48" s="38"/>
      <c r="C48" s="58"/>
      <c r="D48" s="39">
        <f t="shared" si="18"/>
        <v>0</v>
      </c>
      <c r="E48" s="39">
        <f t="shared" si="19"/>
        <v>0</v>
      </c>
      <c r="F48" s="39">
        <f t="shared" si="20"/>
        <v>0</v>
      </c>
      <c r="G48" s="39">
        <f t="shared" si="21"/>
        <v>0</v>
      </c>
      <c r="H48" s="58">
        <f>SUM(C48:G48)</f>
        <v>0</v>
      </c>
      <c r="I48" s="40"/>
      <c r="J48" s="12"/>
      <c r="K48" s="79"/>
      <c r="L48" s="79"/>
      <c r="M48" s="79"/>
      <c r="N48" s="79"/>
      <c r="O48" s="79"/>
      <c r="P48" s="79"/>
      <c r="Q48" s="79"/>
      <c r="R48" s="79"/>
      <c r="S48" s="79"/>
      <c r="T48" s="79"/>
      <c r="U48" s="79"/>
      <c r="V48" s="79"/>
      <c r="W48" s="79"/>
    </row>
    <row r="49" spans="1:23" s="27" customFormat="1" x14ac:dyDescent="0.2">
      <c r="A49" s="56" t="s">
        <v>55</v>
      </c>
      <c r="B49" s="34">
        <v>6804</v>
      </c>
      <c r="C49" s="55"/>
      <c r="D49" s="35">
        <v>0</v>
      </c>
      <c r="E49" s="35">
        <f t="shared" si="19"/>
        <v>0</v>
      </c>
      <c r="F49" s="35">
        <f t="shared" si="20"/>
        <v>0</v>
      </c>
      <c r="G49" s="35">
        <f t="shared" si="21"/>
        <v>0</v>
      </c>
      <c r="H49" s="55">
        <f t="shared" si="22"/>
        <v>0</v>
      </c>
      <c r="I49" s="3"/>
      <c r="J49" s="3"/>
      <c r="K49" s="79"/>
      <c r="L49" s="79"/>
      <c r="M49" s="79"/>
      <c r="N49" s="79"/>
      <c r="O49" s="79"/>
      <c r="P49" s="79"/>
      <c r="Q49" s="79"/>
      <c r="R49" s="79"/>
      <c r="S49" s="79"/>
      <c r="T49" s="79"/>
      <c r="U49" s="79"/>
      <c r="V49" s="79"/>
      <c r="W49" s="79"/>
    </row>
    <row r="50" spans="1:23" x14ac:dyDescent="0.2">
      <c r="A50" s="56" t="s">
        <v>56</v>
      </c>
      <c r="B50" s="34">
        <v>6812</v>
      </c>
      <c r="C50" s="55"/>
      <c r="D50" s="35">
        <f t="shared" si="18"/>
        <v>0</v>
      </c>
      <c r="E50" s="35">
        <f t="shared" si="19"/>
        <v>0</v>
      </c>
      <c r="F50" s="35">
        <f t="shared" si="20"/>
        <v>0</v>
      </c>
      <c r="G50" s="35">
        <f t="shared" si="21"/>
        <v>0</v>
      </c>
      <c r="H50" s="55">
        <f t="shared" si="22"/>
        <v>0</v>
      </c>
    </row>
    <row r="51" spans="1:23" ht="26.25" customHeight="1" x14ac:dyDescent="0.2">
      <c r="A51" s="56" t="s">
        <v>57</v>
      </c>
      <c r="B51" s="34">
        <v>6814</v>
      </c>
      <c r="C51" s="55"/>
      <c r="D51" s="35">
        <f t="shared" si="18"/>
        <v>0</v>
      </c>
      <c r="E51" s="35">
        <f t="shared" si="19"/>
        <v>0</v>
      </c>
      <c r="F51" s="35">
        <f t="shared" si="20"/>
        <v>0</v>
      </c>
      <c r="G51" s="35">
        <f t="shared" si="21"/>
        <v>0</v>
      </c>
      <c r="H51" s="55">
        <f t="shared" si="22"/>
        <v>0</v>
      </c>
    </row>
    <row r="52" spans="1:23" x14ac:dyDescent="0.2">
      <c r="A52" s="56" t="s">
        <v>58</v>
      </c>
      <c r="B52" s="34">
        <v>7650</v>
      </c>
      <c r="C52" s="55"/>
      <c r="D52" s="35">
        <f t="shared" si="18"/>
        <v>0</v>
      </c>
      <c r="E52" s="35">
        <f t="shared" si="19"/>
        <v>0</v>
      </c>
      <c r="F52" s="35">
        <f t="shared" si="20"/>
        <v>0</v>
      </c>
      <c r="G52" s="35">
        <f t="shared" si="21"/>
        <v>0</v>
      </c>
      <c r="H52" s="55">
        <f t="shared" si="22"/>
        <v>0</v>
      </c>
    </row>
    <row r="53" spans="1:23" x14ac:dyDescent="0.2">
      <c r="A53" s="56" t="s">
        <v>59</v>
      </c>
      <c r="B53" s="34">
        <v>7670</v>
      </c>
      <c r="C53" s="55"/>
      <c r="D53" s="35">
        <f t="shared" si="18"/>
        <v>0</v>
      </c>
      <c r="E53" s="35">
        <f t="shared" si="19"/>
        <v>0</v>
      </c>
      <c r="F53" s="35">
        <f t="shared" si="20"/>
        <v>0</v>
      </c>
      <c r="G53" s="35">
        <f t="shared" si="21"/>
        <v>0</v>
      </c>
      <c r="H53" s="55">
        <f t="shared" si="22"/>
        <v>0</v>
      </c>
    </row>
    <row r="54" spans="1:23" x14ac:dyDescent="0.2">
      <c r="A54" s="56" t="s">
        <v>60</v>
      </c>
      <c r="B54" s="34">
        <v>7940</v>
      </c>
      <c r="C54" s="55"/>
      <c r="D54" s="35">
        <f t="shared" si="18"/>
        <v>0</v>
      </c>
      <c r="E54" s="35">
        <f t="shared" si="19"/>
        <v>0</v>
      </c>
      <c r="F54" s="35">
        <f t="shared" si="20"/>
        <v>0</v>
      </c>
      <c r="G54" s="35">
        <f t="shared" si="21"/>
        <v>0</v>
      </c>
      <c r="H54" s="55">
        <f t="shared" si="22"/>
        <v>0</v>
      </c>
    </row>
    <row r="55" spans="1:23" x14ac:dyDescent="0.2">
      <c r="A55" s="56" t="s">
        <v>61</v>
      </c>
      <c r="B55" s="34">
        <v>7960</v>
      </c>
      <c r="C55" s="55"/>
      <c r="D55" s="35">
        <f t="shared" si="18"/>
        <v>0</v>
      </c>
      <c r="E55" s="35">
        <f t="shared" si="19"/>
        <v>0</v>
      </c>
      <c r="F55" s="35">
        <f t="shared" si="20"/>
        <v>0</v>
      </c>
      <c r="G55" s="35">
        <f t="shared" si="21"/>
        <v>0</v>
      </c>
      <c r="H55" s="55">
        <f t="shared" si="22"/>
        <v>0</v>
      </c>
    </row>
    <row r="56" spans="1:23" x14ac:dyDescent="0.2">
      <c r="A56" s="56" t="s">
        <v>62</v>
      </c>
      <c r="B56" s="34">
        <v>7980</v>
      </c>
      <c r="C56" s="55"/>
      <c r="D56" s="35">
        <f t="shared" si="18"/>
        <v>0</v>
      </c>
      <c r="E56" s="35">
        <f t="shared" si="19"/>
        <v>0</v>
      </c>
      <c r="F56" s="35">
        <f t="shared" si="20"/>
        <v>0</v>
      </c>
      <c r="G56" s="35">
        <f t="shared" si="21"/>
        <v>0</v>
      </c>
      <c r="H56" s="55">
        <f t="shared" si="22"/>
        <v>0</v>
      </c>
      <c r="Q56" s="124"/>
    </row>
    <row r="57" spans="1:23" x14ac:dyDescent="0.2">
      <c r="A57" s="56" t="s">
        <v>63</v>
      </c>
      <c r="B57" s="34">
        <v>8030</v>
      </c>
      <c r="C57" s="55"/>
      <c r="D57" s="35">
        <f t="shared" si="18"/>
        <v>0</v>
      </c>
      <c r="E57" s="35">
        <f t="shared" si="19"/>
        <v>0</v>
      </c>
      <c r="F57" s="35">
        <f t="shared" si="20"/>
        <v>0</v>
      </c>
      <c r="G57" s="35">
        <f t="shared" si="21"/>
        <v>0</v>
      </c>
      <c r="H57" s="55">
        <f t="shared" si="22"/>
        <v>0</v>
      </c>
      <c r="K57" s="124"/>
      <c r="L57" s="124"/>
      <c r="M57" s="124"/>
      <c r="N57" s="124"/>
      <c r="O57" s="124"/>
      <c r="P57" s="124"/>
      <c r="Q57" s="124"/>
      <c r="R57" s="124"/>
    </row>
    <row r="58" spans="1:23" x14ac:dyDescent="0.2">
      <c r="A58" s="56" t="s">
        <v>64</v>
      </c>
      <c r="B58" s="34">
        <v>8090</v>
      </c>
      <c r="C58" s="55"/>
      <c r="D58" s="35">
        <f t="shared" si="18"/>
        <v>0</v>
      </c>
      <c r="E58" s="35">
        <f t="shared" si="19"/>
        <v>0</v>
      </c>
      <c r="F58" s="35">
        <f t="shared" si="20"/>
        <v>0</v>
      </c>
      <c r="G58" s="35">
        <f t="shared" si="21"/>
        <v>0</v>
      </c>
      <c r="H58" s="55">
        <f t="shared" si="22"/>
        <v>0</v>
      </c>
      <c r="K58" s="124"/>
      <c r="L58" s="124"/>
      <c r="M58" s="124"/>
      <c r="N58" s="124"/>
      <c r="O58" s="124"/>
      <c r="P58" s="124"/>
      <c r="Q58" s="124"/>
      <c r="R58" s="124"/>
    </row>
    <row r="59" spans="1:23" x14ac:dyDescent="0.2">
      <c r="A59" s="56" t="s">
        <v>65</v>
      </c>
      <c r="B59" s="34">
        <v>8260</v>
      </c>
      <c r="C59" s="55"/>
      <c r="D59" s="35">
        <f t="shared" si="18"/>
        <v>0</v>
      </c>
      <c r="E59" s="35">
        <f t="shared" si="19"/>
        <v>0</v>
      </c>
      <c r="F59" s="35">
        <f t="shared" si="20"/>
        <v>0</v>
      </c>
      <c r="G59" s="35">
        <f t="shared" si="21"/>
        <v>0</v>
      </c>
      <c r="H59" s="55">
        <f t="shared" si="22"/>
        <v>0</v>
      </c>
      <c r="K59" s="124"/>
      <c r="L59" s="124"/>
      <c r="M59" s="124"/>
      <c r="N59" s="124"/>
      <c r="O59" s="124"/>
      <c r="P59" s="124"/>
      <c r="Q59" s="124"/>
      <c r="R59" s="124"/>
      <c r="S59" s="124"/>
      <c r="T59" s="124"/>
      <c r="U59" s="124"/>
      <c r="V59" s="124"/>
      <c r="W59" s="124"/>
    </row>
    <row r="60" spans="1:23" x14ac:dyDescent="0.2">
      <c r="A60" s="56" t="s">
        <v>66</v>
      </c>
      <c r="B60" s="34">
        <v>8512</v>
      </c>
      <c r="C60" s="55"/>
      <c r="D60" s="35">
        <f t="shared" si="18"/>
        <v>0</v>
      </c>
      <c r="E60" s="35">
        <f t="shared" si="19"/>
        <v>0</v>
      </c>
      <c r="F60" s="35">
        <f t="shared" si="20"/>
        <v>0</v>
      </c>
      <c r="G60" s="35">
        <f t="shared" si="21"/>
        <v>0</v>
      </c>
      <c r="H60" s="55">
        <f t="shared" si="22"/>
        <v>0</v>
      </c>
      <c r="K60" s="124"/>
      <c r="L60" s="124"/>
      <c r="M60" s="124"/>
      <c r="N60" s="124"/>
      <c r="O60" s="124"/>
      <c r="P60" s="124"/>
      <c r="Q60" s="124"/>
      <c r="R60" s="124"/>
      <c r="S60" s="124"/>
      <c r="T60" s="124"/>
      <c r="U60" s="124"/>
      <c r="V60" s="124"/>
      <c r="W60" s="124"/>
    </row>
    <row r="61" spans="1:23" x14ac:dyDescent="0.2">
      <c r="A61" s="56" t="s">
        <v>67</v>
      </c>
      <c r="B61" s="34">
        <v>8551</v>
      </c>
      <c r="C61" s="55"/>
      <c r="D61" s="35">
        <f t="shared" si="18"/>
        <v>0</v>
      </c>
      <c r="E61" s="35">
        <f t="shared" si="19"/>
        <v>0</v>
      </c>
      <c r="F61" s="35">
        <f t="shared" si="20"/>
        <v>0</v>
      </c>
      <c r="G61" s="35">
        <f t="shared" si="21"/>
        <v>0</v>
      </c>
      <c r="H61" s="55">
        <f t="shared" si="22"/>
        <v>0</v>
      </c>
      <c r="K61" s="124"/>
      <c r="L61" s="124"/>
      <c r="M61" s="124"/>
      <c r="N61" s="124"/>
      <c r="O61" s="124"/>
      <c r="P61" s="124"/>
      <c r="Q61" s="125"/>
      <c r="R61" s="124"/>
      <c r="S61" s="124"/>
      <c r="T61" s="124"/>
      <c r="U61" s="124"/>
      <c r="V61" s="124"/>
      <c r="W61" s="124"/>
    </row>
    <row r="62" spans="1:23" x14ac:dyDescent="0.2">
      <c r="A62" s="56" t="s">
        <v>68</v>
      </c>
      <c r="B62" s="34">
        <v>8553</v>
      </c>
      <c r="C62" s="55"/>
      <c r="D62" s="35">
        <f t="shared" si="18"/>
        <v>0</v>
      </c>
      <c r="E62" s="35">
        <f t="shared" si="19"/>
        <v>0</v>
      </c>
      <c r="F62" s="35">
        <f t="shared" si="20"/>
        <v>0</v>
      </c>
      <c r="G62" s="35">
        <f t="shared" si="21"/>
        <v>0</v>
      </c>
      <c r="H62" s="55">
        <f t="shared" si="22"/>
        <v>0</v>
      </c>
      <c r="K62" s="125"/>
      <c r="L62" s="125"/>
      <c r="M62" s="125"/>
      <c r="N62" s="125"/>
      <c r="O62" s="125"/>
      <c r="P62" s="125"/>
      <c r="Q62" s="125"/>
      <c r="R62" s="125"/>
      <c r="S62" s="124"/>
      <c r="T62" s="124"/>
      <c r="U62" s="124"/>
      <c r="V62" s="124"/>
      <c r="W62" s="124"/>
    </row>
    <row r="63" spans="1:23" s="36" customFormat="1" x14ac:dyDescent="0.2">
      <c r="A63" s="56" t="s">
        <v>69</v>
      </c>
      <c r="B63" s="34">
        <v>8554</v>
      </c>
      <c r="C63" s="55"/>
      <c r="D63" s="35">
        <f t="shared" si="18"/>
        <v>0</v>
      </c>
      <c r="E63" s="35">
        <f t="shared" si="19"/>
        <v>0</v>
      </c>
      <c r="F63" s="35">
        <f t="shared" si="20"/>
        <v>0</v>
      </c>
      <c r="G63" s="35">
        <f t="shared" si="21"/>
        <v>0</v>
      </c>
      <c r="H63" s="55">
        <f t="shared" si="22"/>
        <v>0</v>
      </c>
      <c r="I63" s="3"/>
      <c r="J63" s="3"/>
      <c r="K63" s="125"/>
      <c r="L63" s="125"/>
      <c r="M63" s="125"/>
      <c r="N63" s="125"/>
      <c r="O63" s="125"/>
      <c r="P63" s="125"/>
      <c r="Q63" s="125"/>
      <c r="R63" s="125"/>
      <c r="S63" s="124"/>
      <c r="T63" s="124"/>
      <c r="U63" s="124"/>
      <c r="V63" s="124"/>
      <c r="W63" s="124"/>
    </row>
    <row r="64" spans="1:23" s="59" customFormat="1" ht="15.75" x14ac:dyDescent="0.25">
      <c r="A64" s="56" t="s">
        <v>70</v>
      </c>
      <c r="B64" s="34">
        <v>8641</v>
      </c>
      <c r="C64" s="55"/>
      <c r="D64" s="35">
        <f t="shared" si="18"/>
        <v>0</v>
      </c>
      <c r="E64" s="35">
        <f t="shared" si="19"/>
        <v>0</v>
      </c>
      <c r="F64" s="35">
        <f t="shared" si="20"/>
        <v>0</v>
      </c>
      <c r="G64" s="35">
        <f t="shared" si="21"/>
        <v>0</v>
      </c>
      <c r="H64" s="55">
        <f t="shared" si="22"/>
        <v>0</v>
      </c>
      <c r="I64" s="36"/>
      <c r="J64" s="36"/>
      <c r="K64" s="125"/>
      <c r="L64" s="125"/>
      <c r="M64" s="125"/>
      <c r="N64" s="125"/>
      <c r="O64" s="125"/>
      <c r="P64" s="125"/>
      <c r="Q64" s="125"/>
      <c r="R64" s="125"/>
      <c r="S64" s="125"/>
      <c r="T64" s="125"/>
      <c r="U64" s="125"/>
      <c r="V64" s="125"/>
      <c r="W64" s="125"/>
    </row>
    <row r="65" spans="1:23" s="59" customFormat="1" ht="15.75" x14ac:dyDescent="0.25">
      <c r="A65" s="56" t="s">
        <v>71</v>
      </c>
      <c r="B65" s="34">
        <v>8700</v>
      </c>
      <c r="C65" s="55"/>
      <c r="D65" s="35">
        <f t="shared" si="18"/>
        <v>0</v>
      </c>
      <c r="E65" s="35">
        <f t="shared" si="19"/>
        <v>0</v>
      </c>
      <c r="F65" s="35">
        <f t="shared" si="20"/>
        <v>0</v>
      </c>
      <c r="G65" s="35">
        <f t="shared" si="21"/>
        <v>0</v>
      </c>
      <c r="H65" s="55">
        <f t="shared" si="22"/>
        <v>0</v>
      </c>
      <c r="I65" s="36"/>
      <c r="J65" s="36"/>
      <c r="K65" s="125"/>
      <c r="L65" s="125"/>
      <c r="M65" s="125"/>
      <c r="N65" s="125"/>
      <c r="O65" s="125"/>
      <c r="P65" s="125"/>
      <c r="Q65" s="125"/>
      <c r="R65" s="125"/>
      <c r="S65" s="125"/>
      <c r="T65" s="125"/>
      <c r="U65" s="125"/>
      <c r="V65" s="125"/>
      <c r="W65" s="125"/>
    </row>
    <row r="66" spans="1:23" s="59" customFormat="1" ht="15.75" x14ac:dyDescent="0.25">
      <c r="A66" s="61" t="s">
        <v>72</v>
      </c>
      <c r="B66" s="34" t="s">
        <v>51</v>
      </c>
      <c r="C66" s="55">
        <f>+'Part Of Account'!C70-'Part Of Account'!C48-'Part Of Account'!C35-'Part Of Account'!C34-'Part Of Account'!C30-'Part Of Account'!C23-'Part Of Account'!C22-'Part Of Account'!C18</f>
        <v>0</v>
      </c>
      <c r="D66" s="55">
        <f>+'Part Of Account'!D70-'Part Of Account'!D48-'Part Of Account'!D35-'Part Of Account'!D34-'Part Of Account'!D30-'Part Of Account'!D23-'Part Of Account'!D22-'Part Of Account'!D18</f>
        <v>0</v>
      </c>
      <c r="E66" s="55">
        <f>+'Part Of Account'!E70-'Part Of Account'!E48-'Part Of Account'!E35-'Part Of Account'!E34-'Part Of Account'!E30-'Part Of Account'!E23-'Part Of Account'!E22-'Part Of Account'!E18</f>
        <v>0</v>
      </c>
      <c r="F66" s="55">
        <f>+'Part Of Account'!F70-'Part Of Account'!F48-'Part Of Account'!F35-'Part Of Account'!F34-'Part Of Account'!F30-'Part Of Account'!F23-'Part Of Account'!F22-'Part Of Account'!F18</f>
        <v>0</v>
      </c>
      <c r="G66" s="55">
        <f>+'Part Of Account'!G70-'Part Of Account'!G48-'Part Of Account'!G35-'Part Of Account'!G34-'Part Of Account'!G30-'Part Of Account'!G23-'Part Of Account'!G22-'Part Of Account'!G18</f>
        <v>0</v>
      </c>
      <c r="H66" s="55">
        <f>SUM(C66:G66)</f>
        <v>0</v>
      </c>
      <c r="I66" s="36"/>
      <c r="J66" s="36"/>
      <c r="K66" s="125"/>
      <c r="L66" s="125"/>
      <c r="M66" s="125"/>
      <c r="N66" s="125"/>
      <c r="O66" s="125"/>
      <c r="P66" s="125"/>
      <c r="Q66" s="79"/>
      <c r="R66" s="125"/>
      <c r="S66" s="125"/>
      <c r="T66" s="125"/>
      <c r="U66" s="125"/>
      <c r="V66" s="125"/>
      <c r="W66" s="125"/>
    </row>
    <row r="67" spans="1:23" s="59" customFormat="1" ht="15.75" x14ac:dyDescent="0.25">
      <c r="A67" s="57" t="s">
        <v>73</v>
      </c>
      <c r="B67" s="38" t="s">
        <v>51</v>
      </c>
      <c r="C67" s="58">
        <f>+'Part Of Account'!C18+'Part Of Account'!C22+'Part Of Account'!C23+'Part Of Account'!C30+'Part Of Account'!C34+'Part Of Account'!C35+'Part Of Account'!C48</f>
        <v>0</v>
      </c>
      <c r="D67" s="58">
        <f>+'Part Of Account'!D18+'Part Of Account'!D22+'Part Of Account'!D23+'Part Of Account'!D30+'Part Of Account'!D34+'Part Of Account'!D35+'Part Of Account'!D48</f>
        <v>0</v>
      </c>
      <c r="E67" s="58">
        <f>+'Part Of Account'!E18+'Part Of Account'!E22+'Part Of Account'!E23+'Part Of Account'!E30+'Part Of Account'!E34+'Part Of Account'!E35+'Part Of Account'!E48</f>
        <v>0</v>
      </c>
      <c r="F67" s="58">
        <f>+'Part Of Account'!F18+'Part Of Account'!F22+'Part Of Account'!F23+'Part Of Account'!F30+'Part Of Account'!F34+'Part Of Account'!F35+'Part Of Account'!F48</f>
        <v>0</v>
      </c>
      <c r="G67" s="58">
        <f>+'Part Of Account'!G18+'Part Of Account'!G22+'Part Of Account'!G23+'Part Of Account'!G30+'Part Of Account'!G34+'Part Of Account'!G35+'Part Of Account'!G48</f>
        <v>0</v>
      </c>
      <c r="H67" s="58">
        <f>SUM(C67:G67)</f>
        <v>0</v>
      </c>
      <c r="I67" s="40"/>
      <c r="J67" s="12"/>
      <c r="K67" s="79"/>
      <c r="L67" s="79"/>
      <c r="M67" s="79"/>
      <c r="N67" s="79"/>
      <c r="O67" s="79"/>
      <c r="P67" s="79"/>
      <c r="Q67" s="79"/>
      <c r="R67" s="79"/>
      <c r="S67" s="125"/>
      <c r="T67" s="125"/>
      <c r="U67" s="125"/>
      <c r="V67" s="125"/>
      <c r="W67" s="125"/>
    </row>
    <row r="68" spans="1:23" s="60" customFormat="1" ht="15" x14ac:dyDescent="0.2">
      <c r="A68" s="61" t="s">
        <v>74</v>
      </c>
      <c r="B68" s="34" t="s">
        <v>51</v>
      </c>
      <c r="C68" s="55"/>
      <c r="D68" s="55"/>
      <c r="E68" s="55"/>
      <c r="F68" s="55"/>
      <c r="G68" s="55"/>
      <c r="H68" s="55">
        <f t="shared" si="22"/>
        <v>0</v>
      </c>
      <c r="I68" s="50"/>
      <c r="J68" s="50"/>
      <c r="K68" s="79"/>
      <c r="L68" s="79"/>
      <c r="M68" s="79"/>
      <c r="N68" s="79"/>
      <c r="O68" s="79"/>
      <c r="P68" s="79"/>
      <c r="Q68" s="79"/>
      <c r="R68" s="79"/>
      <c r="S68" s="125"/>
      <c r="T68" s="125"/>
      <c r="U68" s="125"/>
      <c r="V68" s="125"/>
      <c r="W68" s="125"/>
    </row>
    <row r="69" spans="1:23" s="60" customFormat="1" ht="15.75" thickBot="1" x14ac:dyDescent="0.25">
      <c r="A69" s="56" t="s">
        <v>75</v>
      </c>
      <c r="B69" s="34" t="s">
        <v>51</v>
      </c>
      <c r="C69" s="55"/>
      <c r="D69" s="55"/>
      <c r="E69" s="55"/>
      <c r="F69" s="55"/>
      <c r="G69" s="55"/>
      <c r="H69" s="55">
        <f t="shared" si="22"/>
        <v>0</v>
      </c>
      <c r="I69" s="50"/>
      <c r="J69" s="50"/>
      <c r="K69" s="79"/>
      <c r="L69" s="79"/>
      <c r="M69" s="79"/>
      <c r="N69" s="79"/>
      <c r="O69" s="79"/>
      <c r="P69" s="79"/>
      <c r="Q69" s="79"/>
      <c r="R69" s="79"/>
      <c r="S69" s="79"/>
      <c r="T69" s="79"/>
      <c r="U69" s="79"/>
      <c r="V69" s="79"/>
      <c r="W69" s="79"/>
    </row>
    <row r="70" spans="1:23" s="60" customFormat="1" ht="17.25" customHeight="1" thickTop="1" x14ac:dyDescent="0.2">
      <c r="B70" s="51" t="s">
        <v>76</v>
      </c>
      <c r="C70" s="52">
        <f t="shared" ref="C70:H70" si="23">SUM(C42:C69)</f>
        <v>0</v>
      </c>
      <c r="D70" s="52">
        <f t="shared" si="23"/>
        <v>0</v>
      </c>
      <c r="E70" s="52">
        <f t="shared" si="23"/>
        <v>0</v>
      </c>
      <c r="F70" s="52">
        <f t="shared" si="23"/>
        <v>0</v>
      </c>
      <c r="G70" s="52">
        <f t="shared" si="23"/>
        <v>0</v>
      </c>
      <c r="H70" s="52">
        <f t="shared" si="23"/>
        <v>0</v>
      </c>
      <c r="I70" s="50"/>
      <c r="J70" s="50"/>
      <c r="K70" s="79"/>
      <c r="L70" s="79"/>
      <c r="M70" s="79"/>
      <c r="N70" s="79"/>
      <c r="O70" s="79"/>
      <c r="P70" s="79"/>
      <c r="Q70" s="79"/>
      <c r="R70" s="79"/>
      <c r="S70" s="79"/>
      <c r="T70" s="79"/>
      <c r="U70" s="79"/>
      <c r="V70" s="79"/>
      <c r="W70" s="79"/>
    </row>
    <row r="71" spans="1:23" s="60" customFormat="1" ht="15.75" thickBot="1" x14ac:dyDescent="0.25">
      <c r="A71" s="56"/>
      <c r="B71" s="34"/>
      <c r="C71" s="55"/>
      <c r="D71" s="55"/>
      <c r="E71" s="55"/>
      <c r="F71" s="55"/>
      <c r="G71" s="55"/>
      <c r="H71" s="55"/>
      <c r="I71" s="50"/>
      <c r="J71" s="50"/>
      <c r="K71" s="79"/>
      <c r="L71" s="79"/>
      <c r="M71" s="79"/>
      <c r="N71" s="79"/>
      <c r="O71" s="79"/>
      <c r="P71" s="79"/>
      <c r="Q71" s="79"/>
      <c r="R71" s="79"/>
      <c r="S71" s="79"/>
      <c r="T71" s="79"/>
      <c r="U71" s="79"/>
      <c r="V71" s="79"/>
      <c r="W71" s="79"/>
    </row>
    <row r="72" spans="1:23" s="60" customFormat="1" ht="15.75" thickTop="1" x14ac:dyDescent="0.2">
      <c r="B72" s="51" t="s">
        <v>154</v>
      </c>
      <c r="C72" s="52">
        <f>C40+C70</f>
        <v>0</v>
      </c>
      <c r="D72" s="52">
        <f t="shared" ref="D72:H72" si="24">D40+D70</f>
        <v>0</v>
      </c>
      <c r="E72" s="52">
        <f t="shared" si="24"/>
        <v>0</v>
      </c>
      <c r="F72" s="52">
        <f t="shared" si="24"/>
        <v>0</v>
      </c>
      <c r="G72" s="52">
        <f t="shared" si="24"/>
        <v>0</v>
      </c>
      <c r="H72" s="52">
        <f t="shared" si="24"/>
        <v>0</v>
      </c>
      <c r="I72" s="47"/>
      <c r="J72" s="47"/>
      <c r="K72" s="79"/>
      <c r="L72" s="79"/>
      <c r="M72" s="79"/>
      <c r="N72" s="79"/>
      <c r="O72" s="79"/>
      <c r="P72" s="79"/>
      <c r="Q72" s="79"/>
      <c r="R72" s="79"/>
      <c r="S72" s="79"/>
      <c r="T72" s="79"/>
      <c r="U72" s="79"/>
      <c r="V72" s="79"/>
      <c r="W72" s="79"/>
    </row>
    <row r="73" spans="1:23" ht="15" x14ac:dyDescent="0.2">
      <c r="A73" s="60"/>
      <c r="B73" s="62"/>
      <c r="C73" s="63"/>
      <c r="D73" s="63"/>
      <c r="E73" s="63"/>
      <c r="F73" s="63"/>
      <c r="G73" s="63"/>
      <c r="H73" s="63"/>
      <c r="I73" s="60"/>
      <c r="J73" s="60"/>
    </row>
    <row r="74" spans="1:23" ht="15" x14ac:dyDescent="0.2">
      <c r="A74" s="60"/>
      <c r="B74" s="51" t="s">
        <v>163</v>
      </c>
      <c r="C74" s="63">
        <f>+C72-C51-C50-C49</f>
        <v>0</v>
      </c>
      <c r="D74" s="63">
        <f t="shared" ref="D74:G74" si="25">+D72-D51-D50-D49</f>
        <v>0</v>
      </c>
      <c r="E74" s="63">
        <f t="shared" si="25"/>
        <v>0</v>
      </c>
      <c r="F74" s="63">
        <f t="shared" si="25"/>
        <v>0</v>
      </c>
      <c r="G74" s="63">
        <f t="shared" si="25"/>
        <v>0</v>
      </c>
      <c r="H74" s="63">
        <f>SUM(C74:G74)</f>
        <v>0</v>
      </c>
      <c r="I74" s="64"/>
      <c r="J74" s="64"/>
    </row>
    <row r="75" spans="1:23" ht="15" x14ac:dyDescent="0.2">
      <c r="A75" s="60"/>
      <c r="B75" s="51"/>
      <c r="C75" s="63"/>
      <c r="D75" s="63"/>
      <c r="E75" s="63"/>
      <c r="F75" s="63"/>
      <c r="G75" s="63"/>
      <c r="H75" s="63"/>
      <c r="I75" s="64"/>
      <c r="J75" s="64"/>
    </row>
    <row r="76" spans="1:23" ht="16.5" thickBot="1" x14ac:dyDescent="0.3">
      <c r="A76" s="51" t="s">
        <v>155</v>
      </c>
      <c r="B76" s="65">
        <v>8400</v>
      </c>
      <c r="C76" s="66">
        <f>+C74*$B$8</f>
        <v>0</v>
      </c>
      <c r="D76" s="66">
        <f>+D74*$B$8</f>
        <v>0</v>
      </c>
      <c r="E76" s="66">
        <f>+E74*$B$8</f>
        <v>0</v>
      </c>
      <c r="F76" s="66">
        <f>+F74*$B$8</f>
        <v>0</v>
      </c>
      <c r="G76" s="66">
        <f>+G74*$B$8</f>
        <v>0</v>
      </c>
      <c r="H76" s="66">
        <f>SUM(C76:G76)</f>
        <v>0</v>
      </c>
    </row>
    <row r="77" spans="1:23" ht="15.75" thickTop="1" x14ac:dyDescent="0.2">
      <c r="A77" s="60"/>
      <c r="B77" s="51" t="s">
        <v>20</v>
      </c>
      <c r="C77" s="52">
        <f t="shared" ref="C77:H77" si="26">C76+C72</f>
        <v>0</v>
      </c>
      <c r="D77" s="52">
        <f t="shared" si="26"/>
        <v>0</v>
      </c>
      <c r="E77" s="52">
        <f t="shared" si="26"/>
        <v>0</v>
      </c>
      <c r="F77" s="52">
        <f t="shared" si="26"/>
        <v>0</v>
      </c>
      <c r="G77" s="52">
        <f t="shared" si="26"/>
        <v>0</v>
      </c>
      <c r="H77" s="52">
        <f t="shared" si="26"/>
        <v>0</v>
      </c>
      <c r="J77" s="55"/>
    </row>
    <row r="78" spans="1:23" x14ac:dyDescent="0.2">
      <c r="B78" s="56"/>
      <c r="C78" s="55"/>
      <c r="D78" s="55"/>
      <c r="E78" s="55"/>
      <c r="F78" s="55"/>
      <c r="G78" s="68"/>
      <c r="H78" s="55"/>
    </row>
    <row r="79" spans="1:23" x14ac:dyDescent="0.2">
      <c r="B79" s="56"/>
    </row>
    <row r="80" spans="1:23" ht="15.6" customHeight="1" x14ac:dyDescent="0.2">
      <c r="A80" s="180" t="s">
        <v>156</v>
      </c>
      <c r="B80" s="180"/>
      <c r="C80" s="180"/>
      <c r="D80" s="180"/>
      <c r="E80" s="180"/>
      <c r="F80" s="180"/>
      <c r="G80" s="180"/>
      <c r="H80" s="180"/>
    </row>
    <row r="81" spans="1:8" ht="15.6" customHeight="1" x14ac:dyDescent="0.2">
      <c r="A81" s="180"/>
      <c r="B81" s="180"/>
      <c r="C81" s="180"/>
      <c r="D81" s="180"/>
      <c r="E81" s="180"/>
      <c r="F81" s="180"/>
      <c r="G81" s="180"/>
      <c r="H81" s="180"/>
    </row>
    <row r="82" spans="1:8" ht="15.6" customHeight="1" x14ac:dyDescent="0.2">
      <c r="A82" s="166"/>
      <c r="B82" s="166"/>
      <c r="C82" s="166"/>
      <c r="D82" s="166"/>
      <c r="E82" s="166"/>
      <c r="F82" s="166"/>
      <c r="G82" s="166"/>
      <c r="H82" s="166"/>
    </row>
    <row r="83" spans="1:8" x14ac:dyDescent="0.2">
      <c r="A83" s="3" t="s">
        <v>157</v>
      </c>
      <c r="C83" s="67"/>
      <c r="D83" s="67"/>
      <c r="E83" s="67"/>
      <c r="F83" s="67"/>
      <c r="G83" s="67"/>
    </row>
    <row r="84" spans="1:8" x14ac:dyDescent="0.2">
      <c r="C84" s="67"/>
      <c r="D84" s="67"/>
      <c r="E84" s="67"/>
      <c r="F84" s="67"/>
      <c r="G84" s="67"/>
    </row>
    <row r="85" spans="1:8" x14ac:dyDescent="0.2">
      <c r="A85" s="159" t="s">
        <v>79</v>
      </c>
      <c r="B85" s="19" t="s">
        <v>142</v>
      </c>
      <c r="C85" s="67"/>
      <c r="F85" s="67"/>
      <c r="G85" s="67"/>
    </row>
    <row r="86" spans="1:8" x14ac:dyDescent="0.2">
      <c r="A86" s="172" t="s">
        <v>143</v>
      </c>
      <c r="B86" s="173" t="s">
        <v>165</v>
      </c>
      <c r="C86" s="161"/>
      <c r="D86" s="67"/>
      <c r="E86" s="67"/>
      <c r="F86" s="67"/>
      <c r="G86" s="67"/>
    </row>
    <row r="87" spans="1:8" x14ac:dyDescent="0.2">
      <c r="A87" s="174" t="s">
        <v>144</v>
      </c>
      <c r="B87" s="175">
        <v>44743</v>
      </c>
      <c r="C87" s="161"/>
      <c r="D87" s="67"/>
      <c r="E87" s="67"/>
      <c r="F87" s="67"/>
      <c r="G87" s="67"/>
    </row>
    <row r="88" spans="1:8" x14ac:dyDescent="0.2">
      <c r="A88" s="176" t="s">
        <v>145</v>
      </c>
      <c r="B88" s="177">
        <v>45107</v>
      </c>
      <c r="C88" s="161"/>
      <c r="D88" s="67"/>
      <c r="E88" s="67"/>
      <c r="F88" s="67"/>
      <c r="G88" s="67"/>
    </row>
    <row r="89" spans="1:8" x14ac:dyDescent="0.2">
      <c r="A89" s="178" t="s">
        <v>80</v>
      </c>
      <c r="B89" s="179">
        <v>0.221</v>
      </c>
      <c r="C89" s="162"/>
      <c r="D89" s="67"/>
      <c r="E89" s="67"/>
      <c r="F89" s="67"/>
    </row>
    <row r="90" spans="1:8" ht="15.75" x14ac:dyDescent="0.25">
      <c r="A90" s="178" t="s">
        <v>166</v>
      </c>
      <c r="B90" s="179">
        <v>0.37</v>
      </c>
      <c r="C90" s="162"/>
      <c r="D90" s="67"/>
      <c r="E90" s="67"/>
      <c r="F90" s="69"/>
    </row>
    <row r="91" spans="1:8" x14ac:dyDescent="0.2">
      <c r="A91" s="178" t="s">
        <v>167</v>
      </c>
      <c r="B91" s="179">
        <v>0.53800000000000003</v>
      </c>
      <c r="C91" s="162"/>
      <c r="D91" s="67"/>
      <c r="E91" s="67"/>
      <c r="F91" s="67"/>
    </row>
    <row r="92" spans="1:8" x14ac:dyDescent="0.2">
      <c r="A92" s="178" t="s">
        <v>81</v>
      </c>
      <c r="B92" s="179">
        <v>0</v>
      </c>
      <c r="C92" s="162"/>
      <c r="D92" s="67"/>
      <c r="E92" s="67"/>
      <c r="F92" s="67"/>
    </row>
    <row r="93" spans="1:8" x14ac:dyDescent="0.2">
      <c r="A93" s="178" t="s">
        <v>82</v>
      </c>
      <c r="B93" s="179">
        <v>9.9000000000000005E-2</v>
      </c>
      <c r="C93" s="162"/>
      <c r="D93" s="67"/>
      <c r="E93" s="67"/>
      <c r="F93" s="67"/>
    </row>
    <row r="94" spans="1:8" ht="15.75" x14ac:dyDescent="0.25">
      <c r="A94" s="178" t="s">
        <v>83</v>
      </c>
      <c r="B94" s="179">
        <v>0.253</v>
      </c>
      <c r="C94" s="162"/>
      <c r="D94" s="69"/>
      <c r="E94" s="69"/>
      <c r="F94" s="67"/>
    </row>
    <row r="95" spans="1:8" x14ac:dyDescent="0.2">
      <c r="A95" s="160"/>
      <c r="B95" s="163"/>
      <c r="C95" s="67"/>
      <c r="D95" s="67"/>
      <c r="E95" s="67"/>
      <c r="F95" s="67"/>
    </row>
    <row r="96" spans="1:8" x14ac:dyDescent="0.2">
      <c r="A96" s="70" t="s">
        <v>146</v>
      </c>
      <c r="B96" s="71"/>
      <c r="C96" s="67"/>
      <c r="D96" s="67"/>
      <c r="E96" s="67"/>
      <c r="F96" s="67"/>
      <c r="G96" s="67"/>
      <c r="H96" s="67"/>
    </row>
    <row r="97" spans="1:8" x14ac:dyDescent="0.2">
      <c r="A97" s="72" t="s">
        <v>147</v>
      </c>
      <c r="B97" s="73"/>
      <c r="C97" s="67"/>
      <c r="D97" s="67"/>
      <c r="E97" s="67"/>
      <c r="F97" s="67"/>
      <c r="G97" s="67"/>
      <c r="H97" s="67"/>
    </row>
    <row r="98" spans="1:8" x14ac:dyDescent="0.2">
      <c r="A98" s="72" t="s">
        <v>148</v>
      </c>
      <c r="B98" s="73"/>
      <c r="C98" s="67"/>
      <c r="D98" s="67"/>
      <c r="E98" s="67"/>
      <c r="F98" s="67"/>
      <c r="G98" s="67"/>
      <c r="H98" s="67"/>
    </row>
    <row r="99" spans="1:8" x14ac:dyDescent="0.2">
      <c r="A99" s="72" t="s">
        <v>149</v>
      </c>
      <c r="B99" s="73"/>
      <c r="C99" s="67"/>
      <c r="D99" s="67"/>
      <c r="E99" s="67"/>
      <c r="F99" s="67"/>
      <c r="G99" s="67"/>
      <c r="H99" s="67"/>
    </row>
    <row r="100" spans="1:8" ht="15.75" x14ac:dyDescent="0.25">
      <c r="A100" s="74" t="s">
        <v>150</v>
      </c>
      <c r="B100" s="75"/>
      <c r="C100" s="67"/>
      <c r="D100" s="67"/>
      <c r="E100" s="67"/>
      <c r="F100" s="67"/>
      <c r="G100" s="67"/>
      <c r="H100" s="76" t="s">
        <v>8</v>
      </c>
    </row>
    <row r="101" spans="1:8" x14ac:dyDescent="0.2">
      <c r="C101" s="67"/>
      <c r="D101" s="67"/>
      <c r="E101" s="67"/>
      <c r="F101" s="67"/>
      <c r="G101" s="67"/>
      <c r="H101" s="67"/>
    </row>
    <row r="102" spans="1:8" ht="15.75" x14ac:dyDescent="0.25">
      <c r="A102" s="59"/>
      <c r="B102" s="59"/>
      <c r="C102" s="69"/>
      <c r="D102" s="69"/>
      <c r="E102" s="69"/>
      <c r="F102" s="69"/>
      <c r="G102" s="69"/>
      <c r="H102" s="67"/>
    </row>
    <row r="103" spans="1:8" x14ac:dyDescent="0.2">
      <c r="C103" s="67"/>
      <c r="D103" s="67"/>
      <c r="E103" s="67"/>
      <c r="F103" s="67"/>
      <c r="G103" s="67"/>
      <c r="H103" s="67"/>
    </row>
  </sheetData>
  <mergeCells count="12">
    <mergeCell ref="A80:H81"/>
    <mergeCell ref="K25:P25"/>
    <mergeCell ref="K27:P27"/>
    <mergeCell ref="K24:P24"/>
    <mergeCell ref="K40:Q40"/>
    <mergeCell ref="K28:P28"/>
    <mergeCell ref="K30:P30"/>
    <mergeCell ref="K26:P26"/>
    <mergeCell ref="K29:P29"/>
    <mergeCell ref="K42:Q42"/>
    <mergeCell ref="K31:P31"/>
    <mergeCell ref="K38:Q39"/>
  </mergeCells>
  <pageMargins left="0.7" right="0.7" top="0.75" bottom="0.75" header="0.3" footer="0.3"/>
  <pageSetup scale="59" orientation="portrait" r:id="rId1"/>
  <colBreaks count="1" manualBreakCount="1">
    <brk id="9" max="1048575" man="1"/>
  </col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93FABC-2CBB-124D-8101-5ACA75A279CE}">
  <dimension ref="A1:H93"/>
  <sheetViews>
    <sheetView workbookViewId="0">
      <selection activeCell="B85" sqref="B85"/>
    </sheetView>
  </sheetViews>
  <sheetFormatPr defaultColWidth="25.875" defaultRowHeight="15.75" x14ac:dyDescent="0.25"/>
  <cols>
    <col min="1" max="1" width="42.125" customWidth="1"/>
    <col min="2" max="2" width="18" customWidth="1"/>
    <col min="3" max="3" width="14.5" customWidth="1"/>
    <col min="4" max="4" width="11.5" customWidth="1"/>
    <col min="5" max="5" width="13.875" customWidth="1"/>
    <col min="6" max="6" width="12.5" customWidth="1"/>
    <col min="7" max="7" width="12.125" customWidth="1"/>
    <col min="8" max="8" width="11.125" bestFit="1" customWidth="1"/>
  </cols>
  <sheetData>
    <row r="1" spans="1:8" ht="23.25" x14ac:dyDescent="0.35">
      <c r="A1" s="1" t="s">
        <v>84</v>
      </c>
      <c r="B1" s="1"/>
      <c r="C1" s="1"/>
      <c r="D1" s="1"/>
      <c r="E1" s="1"/>
      <c r="F1" s="1"/>
      <c r="G1" s="157" t="s">
        <v>141</v>
      </c>
      <c r="H1" s="158">
        <f>'Main Account'!H1</f>
        <v>44725</v>
      </c>
    </row>
    <row r="2" spans="1:8" x14ac:dyDescent="0.25">
      <c r="A2" s="2"/>
      <c r="B2" s="3"/>
      <c r="C2" s="3"/>
      <c r="D2" s="3"/>
      <c r="E2" s="3"/>
      <c r="F2" s="3"/>
      <c r="G2" s="3"/>
      <c r="H2" s="3"/>
    </row>
    <row r="3" spans="1:8" x14ac:dyDescent="0.25">
      <c r="A3" s="4" t="s">
        <v>1</v>
      </c>
      <c r="B3" s="5"/>
      <c r="C3" s="3"/>
      <c r="D3" s="3"/>
      <c r="E3" s="3"/>
      <c r="F3" s="3"/>
      <c r="G3" s="3"/>
      <c r="H3" s="3"/>
    </row>
    <row r="4" spans="1:8" x14ac:dyDescent="0.25">
      <c r="A4" s="4" t="s">
        <v>2</v>
      </c>
      <c r="B4" s="5"/>
      <c r="C4" s="3"/>
      <c r="D4" s="3"/>
      <c r="E4" s="3"/>
      <c r="F4" s="3"/>
      <c r="G4" s="3"/>
      <c r="H4" s="3"/>
    </row>
    <row r="5" spans="1:8" ht="18" x14ac:dyDescent="0.25">
      <c r="A5" s="4" t="s">
        <v>118</v>
      </c>
      <c r="B5" s="6"/>
      <c r="C5" s="7"/>
      <c r="D5" s="7"/>
      <c r="E5" s="7"/>
      <c r="F5" s="7"/>
      <c r="G5" s="7"/>
      <c r="H5" s="7"/>
    </row>
    <row r="6" spans="1:8" x14ac:dyDescent="0.25">
      <c r="A6" s="4" t="s">
        <v>4</v>
      </c>
      <c r="B6" s="8"/>
      <c r="C6" s="3"/>
      <c r="D6" s="3"/>
      <c r="E6" s="3"/>
      <c r="F6" s="3"/>
      <c r="G6" s="3"/>
      <c r="H6" s="3"/>
    </row>
    <row r="7" spans="1:8" x14ac:dyDescent="0.25">
      <c r="A7" s="4" t="s">
        <v>5</v>
      </c>
      <c r="B7" s="8"/>
      <c r="C7" s="3"/>
      <c r="D7" s="3"/>
      <c r="E7" s="3"/>
      <c r="F7" s="3"/>
      <c r="G7" s="3"/>
      <c r="H7" s="3"/>
    </row>
    <row r="8" spans="1:8" x14ac:dyDescent="0.25">
      <c r="A8" s="9" t="s">
        <v>6</v>
      </c>
      <c r="B8" s="10">
        <v>0</v>
      </c>
      <c r="C8" s="11" t="s">
        <v>7</v>
      </c>
      <c r="D8" s="3"/>
      <c r="E8" s="3"/>
      <c r="F8" s="12" t="s">
        <v>8</v>
      </c>
      <c r="G8" s="3"/>
      <c r="H8" s="3"/>
    </row>
    <row r="9" spans="1:8" x14ac:dyDescent="0.25">
      <c r="A9" s="4" t="s">
        <v>9</v>
      </c>
      <c r="B9" s="10">
        <v>0.03</v>
      </c>
      <c r="C9" s="11" t="s">
        <v>7</v>
      </c>
      <c r="D9" s="3"/>
      <c r="E9" s="3"/>
      <c r="F9" s="3"/>
      <c r="G9" s="3"/>
      <c r="H9" s="3"/>
    </row>
    <row r="10" spans="1:8" x14ac:dyDescent="0.25">
      <c r="A10" s="13" t="s">
        <v>10</v>
      </c>
      <c r="B10" s="14"/>
      <c r="C10" s="11" t="s">
        <v>7</v>
      </c>
      <c r="D10" s="3"/>
      <c r="E10" s="3"/>
      <c r="F10" s="3"/>
      <c r="G10" s="3"/>
      <c r="H10" s="3"/>
    </row>
    <row r="11" spans="1:8" x14ac:dyDescent="0.25">
      <c r="A11" s="13"/>
      <c r="B11" s="15"/>
      <c r="C11" s="11"/>
      <c r="D11" s="3"/>
      <c r="E11" s="3"/>
      <c r="F11" s="3"/>
      <c r="G11" s="3"/>
      <c r="H11" s="3"/>
    </row>
    <row r="12" spans="1:8" x14ac:dyDescent="0.25">
      <c r="A12" s="16"/>
      <c r="B12" s="3"/>
      <c r="C12" s="3"/>
      <c r="D12" s="3"/>
      <c r="E12" s="3"/>
      <c r="F12" s="3"/>
      <c r="G12" s="3"/>
      <c r="H12" s="3"/>
    </row>
    <row r="13" spans="1:8" x14ac:dyDescent="0.25">
      <c r="A13" s="17" t="s">
        <v>11</v>
      </c>
      <c r="B13" s="18" t="s">
        <v>12</v>
      </c>
      <c r="C13" s="19">
        <v>1</v>
      </c>
      <c r="D13" s="19">
        <v>2</v>
      </c>
      <c r="E13" s="19">
        <v>3</v>
      </c>
      <c r="F13" s="19">
        <v>4</v>
      </c>
      <c r="G13" s="19">
        <v>5</v>
      </c>
      <c r="H13" s="3"/>
    </row>
    <row r="14" spans="1:8" x14ac:dyDescent="0.25">
      <c r="A14" s="20" t="s">
        <v>13</v>
      </c>
      <c r="B14" s="21" t="s">
        <v>14</v>
      </c>
      <c r="C14" s="22" t="s">
        <v>15</v>
      </c>
      <c r="D14" s="22"/>
      <c r="E14" s="22"/>
      <c r="F14" s="22"/>
      <c r="G14" s="22"/>
      <c r="H14" s="23"/>
    </row>
    <row r="15" spans="1:8" x14ac:dyDescent="0.25">
      <c r="A15" s="24"/>
      <c r="B15" s="25" t="s">
        <v>16</v>
      </c>
      <c r="C15" s="26" t="s">
        <v>17</v>
      </c>
      <c r="D15" s="26"/>
      <c r="E15" s="26"/>
      <c r="F15" s="26"/>
      <c r="G15" s="26"/>
      <c r="H15" s="27"/>
    </row>
    <row r="16" spans="1:8" x14ac:dyDescent="0.25">
      <c r="A16" s="28" t="s">
        <v>18</v>
      </c>
      <c r="B16" s="29" t="s">
        <v>19</v>
      </c>
      <c r="C16" s="30"/>
      <c r="D16" s="31"/>
      <c r="E16" s="31"/>
      <c r="F16" s="31"/>
      <c r="G16" s="31"/>
      <c r="H16" s="32" t="s">
        <v>20</v>
      </c>
    </row>
    <row r="17" spans="1:8" x14ac:dyDescent="0.25">
      <c r="A17" s="33" t="s">
        <v>21</v>
      </c>
      <c r="B17" s="34">
        <v>6040</v>
      </c>
      <c r="C17" s="35"/>
      <c r="D17" s="35">
        <f t="shared" ref="D17:G27" si="0">C17*(1+Cost_of_Living_Adjustment)</f>
        <v>0</v>
      </c>
      <c r="E17" s="35">
        <f t="shared" si="0"/>
        <v>0</v>
      </c>
      <c r="F17" s="35">
        <f t="shared" si="0"/>
        <v>0</v>
      </c>
      <c r="G17" s="35">
        <f t="shared" si="0"/>
        <v>0</v>
      </c>
      <c r="H17" s="35">
        <f t="shared" ref="H17:H27" si="1">SUM(C17:G17)</f>
        <v>0</v>
      </c>
    </row>
    <row r="18" spans="1:8" x14ac:dyDescent="0.25">
      <c r="A18" s="37" t="s">
        <v>22</v>
      </c>
      <c r="B18" s="38">
        <v>6010</v>
      </c>
      <c r="C18" s="39"/>
      <c r="D18" s="39">
        <f>C18*(1+Cost_of_Living_Adjustment)</f>
        <v>0</v>
      </c>
      <c r="E18" s="39">
        <f>D18*(1+Cost_of_Living_Adjustment)</f>
        <v>0</v>
      </c>
      <c r="F18" s="39"/>
      <c r="G18" s="39"/>
      <c r="H18" s="39">
        <f>SUM(C18:G18)</f>
        <v>0</v>
      </c>
    </row>
    <row r="19" spans="1:8" x14ac:dyDescent="0.25">
      <c r="A19" s="41" t="s">
        <v>23</v>
      </c>
      <c r="B19" s="34">
        <v>6030</v>
      </c>
      <c r="C19" s="35"/>
      <c r="D19" s="35">
        <f t="shared" si="0"/>
        <v>0</v>
      </c>
      <c r="E19" s="35">
        <f t="shared" si="0"/>
        <v>0</v>
      </c>
      <c r="F19" s="35">
        <f t="shared" si="0"/>
        <v>0</v>
      </c>
      <c r="G19" s="35">
        <f t="shared" si="0"/>
        <v>0</v>
      </c>
      <c r="H19" s="35">
        <f t="shared" si="1"/>
        <v>0</v>
      </c>
    </row>
    <row r="20" spans="1:8" x14ac:dyDescent="0.25">
      <c r="A20" s="33" t="s">
        <v>24</v>
      </c>
      <c r="B20" s="34">
        <v>6050</v>
      </c>
      <c r="C20" s="35"/>
      <c r="D20" s="35">
        <f t="shared" si="0"/>
        <v>0</v>
      </c>
      <c r="E20" s="35">
        <f t="shared" si="0"/>
        <v>0</v>
      </c>
      <c r="F20" s="35">
        <f t="shared" si="0"/>
        <v>0</v>
      </c>
      <c r="G20" s="35">
        <f t="shared" si="0"/>
        <v>0</v>
      </c>
      <c r="H20" s="35">
        <f t="shared" si="1"/>
        <v>0</v>
      </c>
    </row>
    <row r="21" spans="1:8" x14ac:dyDescent="0.25">
      <c r="A21" s="33" t="s">
        <v>25</v>
      </c>
      <c r="B21" s="34">
        <v>6070</v>
      </c>
      <c r="C21" s="35"/>
      <c r="D21" s="35">
        <f t="shared" si="0"/>
        <v>0</v>
      </c>
      <c r="E21" s="35">
        <f t="shared" si="0"/>
        <v>0</v>
      </c>
      <c r="F21" s="35">
        <f t="shared" si="0"/>
        <v>0</v>
      </c>
      <c r="G21" s="35">
        <f t="shared" si="0"/>
        <v>0</v>
      </c>
      <c r="H21" s="35">
        <f>SUM(C21:G21)</f>
        <v>0</v>
      </c>
    </row>
    <row r="22" spans="1:8" x14ac:dyDescent="0.25">
      <c r="A22" s="37" t="s">
        <v>26</v>
      </c>
      <c r="B22" s="38">
        <v>6050</v>
      </c>
      <c r="C22" s="39"/>
      <c r="D22" s="39">
        <f>C22*(1+Cost_of_Living_Adjustment)</f>
        <v>0</v>
      </c>
      <c r="E22" s="39">
        <f>D22*(1+Cost_of_Living_Adjustment)</f>
        <v>0</v>
      </c>
      <c r="F22" s="39">
        <f>E22*(1+Cost_of_Living_Adjustment)</f>
        <v>0</v>
      </c>
      <c r="G22" s="39">
        <f>F22*(1+Cost_of_Living_Adjustment)</f>
        <v>0</v>
      </c>
      <c r="H22" s="39">
        <f>SUM(C22:G22)</f>
        <v>0</v>
      </c>
    </row>
    <row r="23" spans="1:8" x14ac:dyDescent="0.25">
      <c r="A23" s="37" t="s">
        <v>27</v>
      </c>
      <c r="B23" s="38">
        <v>6070</v>
      </c>
      <c r="C23" s="39"/>
      <c r="D23" s="39">
        <f t="shared" si="0"/>
        <v>0</v>
      </c>
      <c r="E23" s="39">
        <f t="shared" si="0"/>
        <v>0</v>
      </c>
      <c r="F23" s="39">
        <f t="shared" si="0"/>
        <v>0</v>
      </c>
      <c r="G23" s="39">
        <f t="shared" si="0"/>
        <v>0</v>
      </c>
      <c r="H23" s="39">
        <f>SUM(C23:G23)</f>
        <v>0</v>
      </c>
    </row>
    <row r="24" spans="1:8" x14ac:dyDescent="0.25">
      <c r="A24" s="33" t="s">
        <v>28</v>
      </c>
      <c r="B24" s="34">
        <v>6110</v>
      </c>
      <c r="C24" s="35"/>
      <c r="D24" s="35">
        <f t="shared" si="0"/>
        <v>0</v>
      </c>
      <c r="E24" s="35">
        <f t="shared" si="0"/>
        <v>0</v>
      </c>
      <c r="F24" s="35">
        <f t="shared" si="0"/>
        <v>0</v>
      </c>
      <c r="G24" s="35">
        <f t="shared" si="0"/>
        <v>0</v>
      </c>
      <c r="H24" s="35">
        <f t="shared" si="1"/>
        <v>0</v>
      </c>
    </row>
    <row r="25" spans="1:8" x14ac:dyDescent="0.25">
      <c r="A25" s="33" t="s">
        <v>29</v>
      </c>
      <c r="B25" s="34">
        <v>6120</v>
      </c>
      <c r="C25" s="35"/>
      <c r="D25" s="35">
        <f t="shared" si="0"/>
        <v>0</v>
      </c>
      <c r="E25" s="35">
        <f t="shared" si="0"/>
        <v>0</v>
      </c>
      <c r="F25" s="35">
        <f t="shared" si="0"/>
        <v>0</v>
      </c>
      <c r="G25" s="35">
        <f t="shared" si="0"/>
        <v>0</v>
      </c>
      <c r="H25" s="35">
        <f t="shared" si="1"/>
        <v>0</v>
      </c>
    </row>
    <row r="26" spans="1:8" x14ac:dyDescent="0.25">
      <c r="A26" s="33" t="s">
        <v>30</v>
      </c>
      <c r="B26" s="34">
        <v>6150</v>
      </c>
      <c r="C26" s="35"/>
      <c r="D26" s="35">
        <f t="shared" si="0"/>
        <v>0</v>
      </c>
      <c r="E26" s="35">
        <f t="shared" si="0"/>
        <v>0</v>
      </c>
      <c r="F26" s="35">
        <f t="shared" si="0"/>
        <v>0</v>
      </c>
      <c r="G26" s="35">
        <f t="shared" si="0"/>
        <v>0</v>
      </c>
      <c r="H26" s="35">
        <f t="shared" si="1"/>
        <v>0</v>
      </c>
    </row>
    <row r="27" spans="1:8" x14ac:dyDescent="0.25">
      <c r="A27" s="33" t="s">
        <v>31</v>
      </c>
      <c r="B27" s="34">
        <v>6140</v>
      </c>
      <c r="C27" s="35"/>
      <c r="D27" s="35">
        <f t="shared" si="0"/>
        <v>0</v>
      </c>
      <c r="E27" s="35">
        <f t="shared" si="0"/>
        <v>0</v>
      </c>
      <c r="F27" s="35">
        <f t="shared" si="0"/>
        <v>0</v>
      </c>
      <c r="G27" s="35">
        <f t="shared" si="0"/>
        <v>0</v>
      </c>
      <c r="H27" s="35">
        <f t="shared" si="1"/>
        <v>0</v>
      </c>
    </row>
    <row r="28" spans="1:8" x14ac:dyDescent="0.25">
      <c r="A28" s="3"/>
      <c r="B28" s="42" t="s">
        <v>32</v>
      </c>
      <c r="C28" s="43">
        <f t="shared" ref="C28:H28" si="2">SUM(C17:C27)</f>
        <v>0</v>
      </c>
      <c r="D28" s="43">
        <f t="shared" si="2"/>
        <v>0</v>
      </c>
      <c r="E28" s="43">
        <f t="shared" si="2"/>
        <v>0</v>
      </c>
      <c r="F28" s="43">
        <f t="shared" si="2"/>
        <v>0</v>
      </c>
      <c r="G28" s="43">
        <f t="shared" si="2"/>
        <v>0</v>
      </c>
      <c r="H28" s="43">
        <f t="shared" si="2"/>
        <v>0</v>
      </c>
    </row>
    <row r="29" spans="1:8" x14ac:dyDescent="0.25">
      <c r="A29" s="41" t="s">
        <v>33</v>
      </c>
      <c r="B29" s="34">
        <v>6250</v>
      </c>
      <c r="C29" s="45">
        <f>+C17*$B$82</f>
        <v>0</v>
      </c>
      <c r="D29" s="45">
        <f t="shared" ref="D29:G29" si="3">+D17*$B$82</f>
        <v>0</v>
      </c>
      <c r="E29" s="45">
        <f t="shared" si="3"/>
        <v>0</v>
      </c>
      <c r="F29" s="45">
        <f t="shared" si="3"/>
        <v>0</v>
      </c>
      <c r="G29" s="45">
        <f t="shared" si="3"/>
        <v>0</v>
      </c>
      <c r="H29" s="35">
        <f t="shared" ref="H29:H35" si="4">SUM(C29:G29)</f>
        <v>0</v>
      </c>
    </row>
    <row r="30" spans="1:8" x14ac:dyDescent="0.25">
      <c r="A30" s="37" t="s">
        <v>34</v>
      </c>
      <c r="B30" s="38">
        <v>6250</v>
      </c>
      <c r="C30" s="46">
        <f>+C18*$B$82</f>
        <v>0</v>
      </c>
      <c r="D30" s="46">
        <f t="shared" ref="D30:G30" si="5">+D18*$B$82</f>
        <v>0</v>
      </c>
      <c r="E30" s="46">
        <f t="shared" si="5"/>
        <v>0</v>
      </c>
      <c r="F30" s="46">
        <f t="shared" si="5"/>
        <v>0</v>
      </c>
      <c r="G30" s="46">
        <f t="shared" si="5"/>
        <v>0</v>
      </c>
      <c r="H30" s="39">
        <f t="shared" si="4"/>
        <v>0</v>
      </c>
    </row>
    <row r="31" spans="1:8" x14ac:dyDescent="0.25">
      <c r="A31" s="33" t="s">
        <v>35</v>
      </c>
      <c r="B31" s="34">
        <v>6250</v>
      </c>
      <c r="C31" s="35">
        <f>+C19*$B$82</f>
        <v>0</v>
      </c>
      <c r="D31" s="35">
        <f t="shared" ref="D31:G31" si="6">+D19*$B$82</f>
        <v>0</v>
      </c>
      <c r="E31" s="35">
        <f t="shared" si="6"/>
        <v>0</v>
      </c>
      <c r="F31" s="35">
        <f t="shared" si="6"/>
        <v>0</v>
      </c>
      <c r="G31" s="35">
        <f t="shared" si="6"/>
        <v>0</v>
      </c>
      <c r="H31" s="35">
        <f t="shared" si="4"/>
        <v>0</v>
      </c>
    </row>
    <row r="32" spans="1:8" x14ac:dyDescent="0.25">
      <c r="A32" s="33" t="s">
        <v>36</v>
      </c>
      <c r="B32" s="34">
        <v>6270</v>
      </c>
      <c r="C32" s="35">
        <f>+C20*$B$83</f>
        <v>0</v>
      </c>
      <c r="D32" s="35">
        <f t="shared" ref="D32:G32" si="7">+D20*$B$83</f>
        <v>0</v>
      </c>
      <c r="E32" s="35">
        <f t="shared" si="7"/>
        <v>0</v>
      </c>
      <c r="F32" s="35">
        <f t="shared" si="7"/>
        <v>0</v>
      </c>
      <c r="G32" s="35">
        <f t="shared" si="7"/>
        <v>0</v>
      </c>
      <c r="H32" s="35">
        <f t="shared" si="4"/>
        <v>0</v>
      </c>
    </row>
    <row r="33" spans="1:8" x14ac:dyDescent="0.25">
      <c r="A33" s="33" t="s">
        <v>37</v>
      </c>
      <c r="B33" s="34">
        <v>6280</v>
      </c>
      <c r="C33" s="35">
        <f>+C21*$B$84</f>
        <v>0</v>
      </c>
      <c r="D33" s="35">
        <f t="shared" ref="D33:G33" si="8">+D21*$B$84</f>
        <v>0</v>
      </c>
      <c r="E33" s="35">
        <f t="shared" si="8"/>
        <v>0</v>
      </c>
      <c r="F33" s="35">
        <f t="shared" si="8"/>
        <v>0</v>
      </c>
      <c r="G33" s="35">
        <f t="shared" si="8"/>
        <v>0</v>
      </c>
      <c r="H33" s="35">
        <f t="shared" si="4"/>
        <v>0</v>
      </c>
    </row>
    <row r="34" spans="1:8" x14ac:dyDescent="0.25">
      <c r="A34" s="48" t="s">
        <v>36</v>
      </c>
      <c r="B34" s="38">
        <v>6270</v>
      </c>
      <c r="C34" s="39">
        <f>+C22*$B$83</f>
        <v>0</v>
      </c>
      <c r="D34" s="39">
        <f t="shared" ref="D34:G34" si="9">+D22*$B$83</f>
        <v>0</v>
      </c>
      <c r="E34" s="39">
        <f t="shared" si="9"/>
        <v>0</v>
      </c>
      <c r="F34" s="39">
        <f t="shared" si="9"/>
        <v>0</v>
      </c>
      <c r="G34" s="39">
        <f t="shared" si="9"/>
        <v>0</v>
      </c>
      <c r="H34" s="39">
        <f t="shared" si="4"/>
        <v>0</v>
      </c>
    </row>
    <row r="35" spans="1:8" x14ac:dyDescent="0.25">
      <c r="A35" s="48" t="s">
        <v>37</v>
      </c>
      <c r="B35" s="38">
        <v>6280</v>
      </c>
      <c r="C35" s="39">
        <f>+C23*$B$84</f>
        <v>0</v>
      </c>
      <c r="D35" s="39">
        <f t="shared" ref="D35:G35" si="10">+D23*$B$84</f>
        <v>0</v>
      </c>
      <c r="E35" s="39">
        <f t="shared" si="10"/>
        <v>0</v>
      </c>
      <c r="F35" s="39">
        <f t="shared" si="10"/>
        <v>0</v>
      </c>
      <c r="G35" s="39">
        <f t="shared" si="10"/>
        <v>0</v>
      </c>
      <c r="H35" s="39">
        <f t="shared" si="4"/>
        <v>0</v>
      </c>
    </row>
    <row r="36" spans="1:8" x14ac:dyDescent="0.25">
      <c r="A36" s="33" t="s">
        <v>38</v>
      </c>
      <c r="B36" s="34" t="s">
        <v>39</v>
      </c>
      <c r="C36" s="49" t="s">
        <v>40</v>
      </c>
      <c r="D36" s="49" t="s">
        <v>40</v>
      </c>
      <c r="E36" s="49" t="s">
        <v>40</v>
      </c>
      <c r="F36" s="49" t="s">
        <v>40</v>
      </c>
      <c r="G36" s="49" t="s">
        <v>40</v>
      </c>
      <c r="H36" s="49" t="s">
        <v>40</v>
      </c>
    </row>
    <row r="37" spans="1:8" x14ac:dyDescent="0.25">
      <c r="A37" s="33" t="s">
        <v>41</v>
      </c>
      <c r="B37" s="34">
        <v>6300</v>
      </c>
      <c r="C37" s="35">
        <f>+C24*$B$86</f>
        <v>0</v>
      </c>
      <c r="D37" s="35">
        <f t="shared" ref="D37:G37" si="11">+D24*$B$86</f>
        <v>0</v>
      </c>
      <c r="E37" s="35">
        <f t="shared" si="11"/>
        <v>0</v>
      </c>
      <c r="F37" s="35">
        <f t="shared" si="11"/>
        <v>0</v>
      </c>
      <c r="G37" s="35">
        <f t="shared" si="11"/>
        <v>0</v>
      </c>
      <c r="H37" s="35">
        <f>SUM(C37:G37)</f>
        <v>0</v>
      </c>
    </row>
    <row r="38" spans="1:8" x14ac:dyDescent="0.25">
      <c r="A38" s="33" t="s">
        <v>42</v>
      </c>
      <c r="B38" s="34">
        <v>6260</v>
      </c>
      <c r="C38" s="35">
        <f>+C26*$B$87</f>
        <v>0</v>
      </c>
      <c r="D38" s="35">
        <f t="shared" ref="D38:G38" si="12">+D26*$B$87</f>
        <v>0</v>
      </c>
      <c r="E38" s="35">
        <f t="shared" si="12"/>
        <v>0</v>
      </c>
      <c r="F38" s="35">
        <f t="shared" si="12"/>
        <v>0</v>
      </c>
      <c r="G38" s="35">
        <f t="shared" si="12"/>
        <v>0</v>
      </c>
      <c r="H38" s="35">
        <f>SUM(C38:G38)</f>
        <v>0</v>
      </c>
    </row>
    <row r="39" spans="1:8" ht="16.5" thickBot="1" x14ac:dyDescent="0.3">
      <c r="A39" s="3"/>
      <c r="B39" s="42" t="s">
        <v>43</v>
      </c>
      <c r="C39" s="43">
        <f t="shared" ref="C39:H39" si="13">SUM(C29:C38)</f>
        <v>0</v>
      </c>
      <c r="D39" s="43">
        <f t="shared" si="13"/>
        <v>0</v>
      </c>
      <c r="E39" s="43">
        <f t="shared" si="13"/>
        <v>0</v>
      </c>
      <c r="F39" s="43">
        <f t="shared" si="13"/>
        <v>0</v>
      </c>
      <c r="G39" s="43">
        <f t="shared" si="13"/>
        <v>0</v>
      </c>
      <c r="H39" s="43">
        <f t="shared" si="13"/>
        <v>0</v>
      </c>
    </row>
    <row r="40" spans="1:8" ht="16.5" thickTop="1" x14ac:dyDescent="0.25">
      <c r="A40" s="3"/>
      <c r="B40" s="51" t="s">
        <v>44</v>
      </c>
      <c r="C40" s="52">
        <f t="shared" ref="C40:H40" si="14">C28+C39</f>
        <v>0</v>
      </c>
      <c r="D40" s="52">
        <f t="shared" si="14"/>
        <v>0</v>
      </c>
      <c r="E40" s="52">
        <f t="shared" si="14"/>
        <v>0</v>
      </c>
      <c r="F40" s="52">
        <f t="shared" si="14"/>
        <v>0</v>
      </c>
      <c r="G40" s="52">
        <f t="shared" si="14"/>
        <v>0</v>
      </c>
      <c r="H40" s="52">
        <f t="shared" si="14"/>
        <v>0</v>
      </c>
    </row>
    <row r="41" spans="1:8" x14ac:dyDescent="0.25">
      <c r="A41" s="53" t="s">
        <v>45</v>
      </c>
      <c r="B41" s="51"/>
      <c r="C41" s="54"/>
      <c r="D41" s="54"/>
      <c r="E41" s="54"/>
      <c r="F41" s="54"/>
      <c r="G41" s="54"/>
      <c r="H41" s="54"/>
    </row>
    <row r="42" spans="1:8" x14ac:dyDescent="0.25">
      <c r="A42" s="41" t="s">
        <v>46</v>
      </c>
      <c r="B42" s="34">
        <v>6430</v>
      </c>
      <c r="C42" s="55"/>
      <c r="D42" s="55">
        <f t="shared" ref="D42:G42" si="15">C42*(1+Cost_of_Living_Adjustment)</f>
        <v>0</v>
      </c>
      <c r="E42" s="55">
        <f t="shared" si="15"/>
        <v>0</v>
      </c>
      <c r="F42" s="55">
        <f t="shared" si="15"/>
        <v>0</v>
      </c>
      <c r="G42" s="55">
        <f t="shared" si="15"/>
        <v>0</v>
      </c>
      <c r="H42" s="55">
        <f t="shared" ref="H42:H67" si="16">SUM(C42:G42)</f>
        <v>0</v>
      </c>
    </row>
    <row r="43" spans="1:8" x14ac:dyDescent="0.25">
      <c r="A43" s="33" t="s">
        <v>47</v>
      </c>
      <c r="B43" s="34">
        <v>6520</v>
      </c>
      <c r="C43" s="55"/>
      <c r="D43" s="55">
        <f t="shared" ref="D43:D46" si="17">C43*(1+Cost_of_Living_Adjustment)</f>
        <v>0</v>
      </c>
      <c r="E43" s="55">
        <f t="shared" ref="E43:E46" si="18">D43*(1+Cost_of_Living_Adjustment)</f>
        <v>0</v>
      </c>
      <c r="F43" s="55">
        <f t="shared" ref="F43:F46" si="19">E43*(1+Cost_of_Living_Adjustment)</f>
        <v>0</v>
      </c>
      <c r="G43" s="55">
        <f t="shared" ref="G43:G46" si="20">F43*(1+Cost_of_Living_Adjustment)</f>
        <v>0</v>
      </c>
      <c r="H43" s="55">
        <f t="shared" si="16"/>
        <v>0</v>
      </c>
    </row>
    <row r="44" spans="1:8" x14ac:dyDescent="0.25">
      <c r="A44" s="56" t="s">
        <v>48</v>
      </c>
      <c r="B44" s="34">
        <v>6600</v>
      </c>
      <c r="C44" s="55"/>
      <c r="D44" s="55">
        <f t="shared" si="17"/>
        <v>0</v>
      </c>
      <c r="E44" s="55">
        <f t="shared" si="18"/>
        <v>0</v>
      </c>
      <c r="F44" s="55">
        <f t="shared" si="19"/>
        <v>0</v>
      </c>
      <c r="G44" s="55">
        <f t="shared" si="20"/>
        <v>0</v>
      </c>
      <c r="H44" s="55">
        <f t="shared" si="16"/>
        <v>0</v>
      </c>
    </row>
    <row r="45" spans="1:8" x14ac:dyDescent="0.25">
      <c r="A45" s="56" t="s">
        <v>49</v>
      </c>
      <c r="B45" s="34">
        <v>6710</v>
      </c>
      <c r="C45" s="55"/>
      <c r="D45" s="55">
        <f t="shared" si="17"/>
        <v>0</v>
      </c>
      <c r="E45" s="55">
        <f t="shared" si="18"/>
        <v>0</v>
      </c>
      <c r="F45" s="55">
        <f t="shared" si="19"/>
        <v>0</v>
      </c>
      <c r="G45" s="55">
        <f t="shared" si="20"/>
        <v>0</v>
      </c>
      <c r="H45" s="55">
        <f t="shared" si="16"/>
        <v>0</v>
      </c>
    </row>
    <row r="46" spans="1:8" x14ac:dyDescent="0.25">
      <c r="A46" s="56" t="s">
        <v>50</v>
      </c>
      <c r="B46" s="34">
        <v>6750</v>
      </c>
      <c r="C46" s="55"/>
      <c r="D46" s="55">
        <f t="shared" si="17"/>
        <v>0</v>
      </c>
      <c r="E46" s="55">
        <f t="shared" si="18"/>
        <v>0</v>
      </c>
      <c r="F46" s="55">
        <f t="shared" si="19"/>
        <v>0</v>
      </c>
      <c r="G46" s="55">
        <f t="shared" si="20"/>
        <v>0</v>
      </c>
      <c r="H46" s="55">
        <f t="shared" si="16"/>
        <v>0</v>
      </c>
    </row>
    <row r="47" spans="1:8" x14ac:dyDescent="0.25">
      <c r="A47" s="56" t="s">
        <v>52</v>
      </c>
      <c r="B47" s="34" t="s">
        <v>53</v>
      </c>
      <c r="C47" s="55"/>
      <c r="D47" s="55">
        <f>C47*(1+Cost_of_Living_Adjustment)</f>
        <v>0</v>
      </c>
      <c r="E47" s="55">
        <f>D47*(1+Cost_of_Living_Adjustment)</f>
        <v>0</v>
      </c>
      <c r="F47" s="55">
        <f>E47*(1+Cost_of_Living_Adjustment)</f>
        <v>0</v>
      </c>
      <c r="G47" s="55">
        <f>F47*(1+Cost_of_Living_Adjustment)</f>
        <v>0</v>
      </c>
      <c r="H47" s="55">
        <f t="shared" si="16"/>
        <v>0</v>
      </c>
    </row>
    <row r="48" spans="1:8" x14ac:dyDescent="0.25">
      <c r="A48" s="57" t="s">
        <v>54</v>
      </c>
      <c r="B48" s="38"/>
      <c r="C48" s="58"/>
      <c r="D48" s="58">
        <f>C48*(1+Cost_of_Living_Adjustment)</f>
        <v>0</v>
      </c>
      <c r="E48" s="58">
        <f>D48*(1+Cost_of_Living_Adjustment)</f>
        <v>0</v>
      </c>
      <c r="F48" s="58">
        <f>E48*(1+Cost_of_Living_Adjustment)</f>
        <v>0</v>
      </c>
      <c r="G48" s="58"/>
      <c r="H48" s="58">
        <f>SUM(C48:G48)</f>
        <v>0</v>
      </c>
    </row>
    <row r="49" spans="1:8" x14ac:dyDescent="0.25">
      <c r="A49" s="56" t="s">
        <v>55</v>
      </c>
      <c r="B49" s="34">
        <v>6804</v>
      </c>
      <c r="C49" s="55"/>
      <c r="D49" s="55">
        <f t="shared" ref="D49:D51" si="21">C49*(1+Cost_of_Living_Adjustment)</f>
        <v>0</v>
      </c>
      <c r="E49" s="55">
        <f t="shared" ref="E49:E51" si="22">D49*(1+Cost_of_Living_Adjustment)</f>
        <v>0</v>
      </c>
      <c r="F49" s="55">
        <f t="shared" ref="F49:F51" si="23">E49*(1+Cost_of_Living_Adjustment)</f>
        <v>0</v>
      </c>
      <c r="G49" s="55">
        <f t="shared" ref="G49:G51" si="24">F49*(1+Cost_of_Living_Adjustment)</f>
        <v>0</v>
      </c>
      <c r="H49" s="55">
        <f t="shared" si="16"/>
        <v>0</v>
      </c>
    </row>
    <row r="50" spans="1:8" x14ac:dyDescent="0.25">
      <c r="A50" s="56" t="s">
        <v>56</v>
      </c>
      <c r="B50" s="34">
        <v>6812</v>
      </c>
      <c r="C50" s="55"/>
      <c r="D50" s="55">
        <f t="shared" si="21"/>
        <v>0</v>
      </c>
      <c r="E50" s="55">
        <f t="shared" si="22"/>
        <v>0</v>
      </c>
      <c r="F50" s="55">
        <f t="shared" si="23"/>
        <v>0</v>
      </c>
      <c r="G50" s="55">
        <f t="shared" si="24"/>
        <v>0</v>
      </c>
      <c r="H50" s="55">
        <f t="shared" si="16"/>
        <v>0</v>
      </c>
    </row>
    <row r="51" spans="1:8" x14ac:dyDescent="0.25">
      <c r="A51" s="56" t="s">
        <v>57</v>
      </c>
      <c r="B51" s="34">
        <v>6814</v>
      </c>
      <c r="C51" s="55"/>
      <c r="D51" s="55">
        <f t="shared" si="21"/>
        <v>0</v>
      </c>
      <c r="E51" s="55">
        <f t="shared" si="22"/>
        <v>0</v>
      </c>
      <c r="F51" s="55">
        <f t="shared" si="23"/>
        <v>0</v>
      </c>
      <c r="G51" s="55">
        <f t="shared" si="24"/>
        <v>0</v>
      </c>
      <c r="H51" s="55">
        <f t="shared" si="16"/>
        <v>0</v>
      </c>
    </row>
    <row r="52" spans="1:8" x14ac:dyDescent="0.25">
      <c r="A52" s="56" t="s">
        <v>58</v>
      </c>
      <c r="B52" s="34">
        <v>7650</v>
      </c>
      <c r="C52" s="55"/>
      <c r="D52" s="55">
        <f t="shared" ref="D52:G63" si="25">C52*(1+Cost_of_Living_Adjustment)</f>
        <v>0</v>
      </c>
      <c r="E52" s="55">
        <f t="shared" si="25"/>
        <v>0</v>
      </c>
      <c r="F52" s="55">
        <f t="shared" si="25"/>
        <v>0</v>
      </c>
      <c r="G52" s="55">
        <f t="shared" si="25"/>
        <v>0</v>
      </c>
      <c r="H52" s="55">
        <f t="shared" si="16"/>
        <v>0</v>
      </c>
    </row>
    <row r="53" spans="1:8" x14ac:dyDescent="0.25">
      <c r="A53" s="56" t="s">
        <v>59</v>
      </c>
      <c r="B53" s="34">
        <v>7670</v>
      </c>
      <c r="C53" s="55"/>
      <c r="D53" s="55">
        <f t="shared" si="25"/>
        <v>0</v>
      </c>
      <c r="E53" s="55">
        <f t="shared" si="25"/>
        <v>0</v>
      </c>
      <c r="F53" s="55">
        <f t="shared" si="25"/>
        <v>0</v>
      </c>
      <c r="G53" s="55">
        <f t="shared" si="25"/>
        <v>0</v>
      </c>
      <c r="H53" s="55">
        <f t="shared" si="16"/>
        <v>0</v>
      </c>
    </row>
    <row r="54" spans="1:8" x14ac:dyDescent="0.25">
      <c r="A54" s="56" t="s">
        <v>60</v>
      </c>
      <c r="B54" s="34">
        <v>7940</v>
      </c>
      <c r="C54" s="55"/>
      <c r="D54" s="55">
        <f t="shared" si="25"/>
        <v>0</v>
      </c>
      <c r="E54" s="55">
        <f t="shared" si="25"/>
        <v>0</v>
      </c>
      <c r="F54" s="55">
        <v>0</v>
      </c>
      <c r="G54" s="55">
        <v>0</v>
      </c>
      <c r="H54" s="55">
        <f t="shared" si="16"/>
        <v>0</v>
      </c>
    </row>
    <row r="55" spans="1:8" x14ac:dyDescent="0.25">
      <c r="A55" s="56" t="s">
        <v>61</v>
      </c>
      <c r="B55" s="34">
        <v>7960</v>
      </c>
      <c r="C55" s="55"/>
      <c r="D55" s="55">
        <f t="shared" si="25"/>
        <v>0</v>
      </c>
      <c r="E55" s="55">
        <f t="shared" si="25"/>
        <v>0</v>
      </c>
      <c r="F55" s="55">
        <f t="shared" si="25"/>
        <v>0</v>
      </c>
      <c r="G55" s="55">
        <f t="shared" si="25"/>
        <v>0</v>
      </c>
      <c r="H55" s="55">
        <f t="shared" si="16"/>
        <v>0</v>
      </c>
    </row>
    <row r="56" spans="1:8" x14ac:dyDescent="0.25">
      <c r="A56" s="56" t="s">
        <v>62</v>
      </c>
      <c r="B56" s="34">
        <v>7980</v>
      </c>
      <c r="C56" s="55"/>
      <c r="D56" s="55">
        <f t="shared" si="25"/>
        <v>0</v>
      </c>
      <c r="E56" s="55">
        <f t="shared" si="25"/>
        <v>0</v>
      </c>
      <c r="F56" s="55">
        <f t="shared" si="25"/>
        <v>0</v>
      </c>
      <c r="G56" s="55">
        <f t="shared" si="25"/>
        <v>0</v>
      </c>
      <c r="H56" s="55">
        <f t="shared" si="16"/>
        <v>0</v>
      </c>
    </row>
    <row r="57" spans="1:8" x14ac:dyDescent="0.25">
      <c r="A57" s="56" t="s">
        <v>63</v>
      </c>
      <c r="B57" s="34">
        <v>8030</v>
      </c>
      <c r="C57" s="55"/>
      <c r="D57" s="55">
        <f t="shared" si="25"/>
        <v>0</v>
      </c>
      <c r="E57" s="55">
        <f t="shared" si="25"/>
        <v>0</v>
      </c>
      <c r="F57" s="55">
        <f t="shared" si="25"/>
        <v>0</v>
      </c>
      <c r="G57" s="55">
        <f t="shared" si="25"/>
        <v>0</v>
      </c>
      <c r="H57" s="55">
        <f t="shared" si="16"/>
        <v>0</v>
      </c>
    </row>
    <row r="58" spans="1:8" x14ac:dyDescent="0.25">
      <c r="A58" s="56" t="s">
        <v>64</v>
      </c>
      <c r="B58" s="34">
        <v>8090</v>
      </c>
      <c r="C58" s="55"/>
      <c r="D58" s="55">
        <f t="shared" si="25"/>
        <v>0</v>
      </c>
      <c r="E58" s="55">
        <f t="shared" si="25"/>
        <v>0</v>
      </c>
      <c r="F58" s="55">
        <f t="shared" si="25"/>
        <v>0</v>
      </c>
      <c r="G58" s="55">
        <f t="shared" si="25"/>
        <v>0</v>
      </c>
      <c r="H58" s="55">
        <f t="shared" si="16"/>
        <v>0</v>
      </c>
    </row>
    <row r="59" spans="1:8" x14ac:dyDescent="0.25">
      <c r="A59" s="56" t="s">
        <v>65</v>
      </c>
      <c r="B59" s="34">
        <v>8260</v>
      </c>
      <c r="C59" s="55"/>
      <c r="D59" s="55">
        <f t="shared" si="25"/>
        <v>0</v>
      </c>
      <c r="E59" s="55">
        <f t="shared" si="25"/>
        <v>0</v>
      </c>
      <c r="F59" s="55">
        <f t="shared" si="25"/>
        <v>0</v>
      </c>
      <c r="G59" s="55">
        <f t="shared" si="25"/>
        <v>0</v>
      </c>
      <c r="H59" s="55">
        <f t="shared" si="16"/>
        <v>0</v>
      </c>
    </row>
    <row r="60" spans="1:8" x14ac:dyDescent="0.25">
      <c r="A60" s="56" t="s">
        <v>66</v>
      </c>
      <c r="B60" s="34">
        <v>8512</v>
      </c>
      <c r="C60" s="55"/>
      <c r="D60" s="55">
        <f t="shared" si="25"/>
        <v>0</v>
      </c>
      <c r="E60" s="55">
        <f t="shared" si="25"/>
        <v>0</v>
      </c>
      <c r="F60" s="55">
        <f t="shared" si="25"/>
        <v>0</v>
      </c>
      <c r="G60" s="55">
        <f t="shared" si="25"/>
        <v>0</v>
      </c>
      <c r="H60" s="55">
        <f t="shared" si="16"/>
        <v>0</v>
      </c>
    </row>
    <row r="61" spans="1:8" x14ac:dyDescent="0.25">
      <c r="A61" s="56" t="s">
        <v>67</v>
      </c>
      <c r="B61" s="34">
        <v>8551</v>
      </c>
      <c r="C61" s="55"/>
      <c r="D61" s="55">
        <f t="shared" si="25"/>
        <v>0</v>
      </c>
      <c r="E61" s="55">
        <f t="shared" si="25"/>
        <v>0</v>
      </c>
      <c r="F61" s="55">
        <f t="shared" si="25"/>
        <v>0</v>
      </c>
      <c r="G61" s="55">
        <f t="shared" si="25"/>
        <v>0</v>
      </c>
      <c r="H61" s="55">
        <f t="shared" si="16"/>
        <v>0</v>
      </c>
    </row>
    <row r="62" spans="1:8" x14ac:dyDescent="0.25">
      <c r="A62" s="56" t="s">
        <v>68</v>
      </c>
      <c r="B62" s="34">
        <v>8553</v>
      </c>
      <c r="C62" s="55"/>
      <c r="D62" s="55">
        <f t="shared" si="25"/>
        <v>0</v>
      </c>
      <c r="E62" s="55">
        <f t="shared" si="25"/>
        <v>0</v>
      </c>
      <c r="F62" s="55">
        <f t="shared" si="25"/>
        <v>0</v>
      </c>
      <c r="G62" s="55">
        <f t="shared" si="25"/>
        <v>0</v>
      </c>
      <c r="H62" s="55">
        <f t="shared" si="16"/>
        <v>0</v>
      </c>
    </row>
    <row r="63" spans="1:8" x14ac:dyDescent="0.25">
      <c r="A63" s="56" t="s">
        <v>69</v>
      </c>
      <c r="B63" s="34">
        <v>8554</v>
      </c>
      <c r="C63" s="55"/>
      <c r="D63" s="55">
        <f t="shared" si="25"/>
        <v>0</v>
      </c>
      <c r="E63" s="55">
        <f t="shared" si="25"/>
        <v>0</v>
      </c>
      <c r="F63" s="55">
        <f t="shared" si="25"/>
        <v>0</v>
      </c>
      <c r="G63" s="55">
        <f t="shared" si="25"/>
        <v>0</v>
      </c>
      <c r="H63" s="55">
        <f t="shared" si="16"/>
        <v>0</v>
      </c>
    </row>
    <row r="64" spans="1:8" x14ac:dyDescent="0.25">
      <c r="A64" s="56" t="s">
        <v>70</v>
      </c>
      <c r="B64" s="34">
        <v>8641</v>
      </c>
      <c r="C64" s="55"/>
      <c r="D64" s="55">
        <f t="shared" ref="D64:G65" si="26">C64*(1+Cost_of_Living_Adjustment)</f>
        <v>0</v>
      </c>
      <c r="E64" s="55">
        <f t="shared" si="26"/>
        <v>0</v>
      </c>
      <c r="F64" s="55">
        <f t="shared" si="26"/>
        <v>0</v>
      </c>
      <c r="G64" s="55">
        <f t="shared" si="26"/>
        <v>0</v>
      </c>
      <c r="H64" s="55">
        <f t="shared" si="16"/>
        <v>0</v>
      </c>
    </row>
    <row r="65" spans="1:8" x14ac:dyDescent="0.25">
      <c r="A65" s="56" t="s">
        <v>71</v>
      </c>
      <c r="B65" s="34">
        <v>8700</v>
      </c>
      <c r="C65" s="55"/>
      <c r="D65" s="55">
        <f t="shared" si="26"/>
        <v>0</v>
      </c>
      <c r="E65" s="55">
        <f t="shared" si="26"/>
        <v>0</v>
      </c>
      <c r="F65" s="55">
        <f t="shared" si="26"/>
        <v>0</v>
      </c>
      <c r="G65" s="55">
        <f t="shared" si="26"/>
        <v>0</v>
      </c>
      <c r="H65" s="55">
        <f t="shared" si="16"/>
        <v>0</v>
      </c>
    </row>
    <row r="66" spans="1:8" x14ac:dyDescent="0.25">
      <c r="A66" s="61" t="s">
        <v>74</v>
      </c>
      <c r="B66" s="34" t="s">
        <v>51</v>
      </c>
      <c r="C66" s="55"/>
      <c r="D66" s="55"/>
      <c r="E66" s="55"/>
      <c r="F66" s="55"/>
      <c r="G66" s="55"/>
      <c r="H66" s="55">
        <f t="shared" si="16"/>
        <v>0</v>
      </c>
    </row>
    <row r="67" spans="1:8" ht="16.5" thickBot="1" x14ac:dyDescent="0.3">
      <c r="A67" s="56" t="s">
        <v>75</v>
      </c>
      <c r="B67" s="34" t="s">
        <v>51</v>
      </c>
      <c r="C67" s="55"/>
      <c r="D67" s="55"/>
      <c r="E67" s="55"/>
      <c r="F67" s="55"/>
      <c r="G67" s="55"/>
      <c r="H67" s="55">
        <f t="shared" si="16"/>
        <v>0</v>
      </c>
    </row>
    <row r="68" spans="1:8" ht="16.5" thickTop="1" x14ac:dyDescent="0.25">
      <c r="A68" s="60"/>
      <c r="B68" s="51" t="s">
        <v>76</v>
      </c>
      <c r="C68" s="52">
        <f>SUM(C42:C67)</f>
        <v>0</v>
      </c>
      <c r="D68" s="52">
        <f t="shared" ref="D68:H68" si="27">SUM(D42:D67)</f>
        <v>0</v>
      </c>
      <c r="E68" s="52">
        <f t="shared" si="27"/>
        <v>0</v>
      </c>
      <c r="F68" s="52">
        <f t="shared" si="27"/>
        <v>0</v>
      </c>
      <c r="G68" s="52">
        <f t="shared" si="27"/>
        <v>0</v>
      </c>
      <c r="H68" s="52">
        <f t="shared" si="27"/>
        <v>0</v>
      </c>
    </row>
    <row r="69" spans="1:8" ht="16.5" thickBot="1" x14ac:dyDescent="0.3">
      <c r="A69" s="56"/>
      <c r="B69" s="34"/>
      <c r="C69" s="55"/>
      <c r="D69" s="55"/>
      <c r="E69" s="55"/>
      <c r="F69" s="55"/>
      <c r="G69" s="55"/>
      <c r="H69" s="55"/>
    </row>
    <row r="70" spans="1:8" ht="16.5" thickTop="1" x14ac:dyDescent="0.25">
      <c r="A70" s="60"/>
      <c r="B70" s="51" t="s">
        <v>77</v>
      </c>
      <c r="C70" s="52">
        <f>C40+C68</f>
        <v>0</v>
      </c>
      <c r="D70" s="52">
        <f t="shared" ref="D70:H70" si="28">D40+D68</f>
        <v>0</v>
      </c>
      <c r="E70" s="52">
        <f t="shared" si="28"/>
        <v>0</v>
      </c>
      <c r="F70" s="52">
        <f t="shared" si="28"/>
        <v>0</v>
      </c>
      <c r="G70" s="52">
        <f t="shared" si="28"/>
        <v>0</v>
      </c>
      <c r="H70" s="52">
        <f t="shared" si="28"/>
        <v>0</v>
      </c>
    </row>
    <row r="71" spans="1:8" x14ac:dyDescent="0.25">
      <c r="A71" s="60"/>
      <c r="B71" s="51" t="s">
        <v>140</v>
      </c>
      <c r="C71" s="63">
        <f>+C70-C51-C50-C49</f>
        <v>0</v>
      </c>
      <c r="D71" s="63">
        <f>+D70-D51-D50-D49</f>
        <v>0</v>
      </c>
      <c r="E71" s="63">
        <f>+E70-E51-E50-E49</f>
        <v>0</v>
      </c>
      <c r="F71" s="63">
        <f>+F70-F51-F50-F49</f>
        <v>0</v>
      </c>
      <c r="G71" s="63">
        <f>+G70-G51-G50-G49</f>
        <v>0</v>
      </c>
      <c r="H71" s="63">
        <f>SUM(C71:G71)</f>
        <v>0</v>
      </c>
    </row>
    <row r="72" spans="1:8" ht="16.5" thickBot="1" x14ac:dyDescent="0.3">
      <c r="A72" s="51" t="s">
        <v>119</v>
      </c>
      <c r="B72" s="65">
        <v>8400</v>
      </c>
      <c r="C72" s="66">
        <f>+C71*$B$8</f>
        <v>0</v>
      </c>
      <c r="D72" s="66">
        <f>+D71*$B$8</f>
        <v>0</v>
      </c>
      <c r="E72" s="66">
        <f>+E71*$B$8</f>
        <v>0</v>
      </c>
      <c r="F72" s="66">
        <f>+F71*$B$8</f>
        <v>0</v>
      </c>
      <c r="G72" s="66">
        <f>+G71*$B$8</f>
        <v>0</v>
      </c>
      <c r="H72" s="66">
        <f>SUM(C72:G72)</f>
        <v>0</v>
      </c>
    </row>
    <row r="73" spans="1:8" ht="16.5" thickTop="1" x14ac:dyDescent="0.25">
      <c r="A73" s="60"/>
      <c r="B73" s="51" t="s">
        <v>20</v>
      </c>
      <c r="C73" s="52">
        <f t="shared" ref="C73:H73" si="29">C72+C70</f>
        <v>0</v>
      </c>
      <c r="D73" s="52">
        <f t="shared" si="29"/>
        <v>0</v>
      </c>
      <c r="E73" s="52">
        <f t="shared" si="29"/>
        <v>0</v>
      </c>
      <c r="F73" s="52">
        <f t="shared" si="29"/>
        <v>0</v>
      </c>
      <c r="G73" s="52">
        <f t="shared" si="29"/>
        <v>0</v>
      </c>
      <c r="H73" s="52">
        <f t="shared" si="29"/>
        <v>0</v>
      </c>
    </row>
    <row r="74" spans="1:8" x14ac:dyDescent="0.25">
      <c r="A74" s="3"/>
      <c r="B74" s="56"/>
      <c r="C74" s="55"/>
      <c r="D74" s="55"/>
      <c r="E74" s="55"/>
      <c r="F74" s="55"/>
      <c r="G74" s="68" t="s">
        <v>78</v>
      </c>
      <c r="H74" s="55">
        <f>+B10</f>
        <v>0</v>
      </c>
    </row>
    <row r="75" spans="1:8" x14ac:dyDescent="0.25">
      <c r="A75" s="200" t="s">
        <v>151</v>
      </c>
      <c r="B75" s="201"/>
      <c r="C75" s="201"/>
      <c r="D75" s="201"/>
      <c r="E75" s="201"/>
      <c r="F75" s="201"/>
      <c r="G75" s="201"/>
      <c r="H75" s="201"/>
    </row>
    <row r="76" spans="1:8" x14ac:dyDescent="0.25">
      <c r="A76" s="155" t="s">
        <v>152</v>
      </c>
      <c r="B76" s="156"/>
      <c r="C76" s="156"/>
      <c r="D76" s="156"/>
      <c r="E76" s="156"/>
      <c r="F76" s="156"/>
      <c r="G76" s="156"/>
      <c r="H76" s="156"/>
    </row>
    <row r="77" spans="1:8" x14ac:dyDescent="0.25">
      <c r="A77" s="155"/>
      <c r="B77" s="156"/>
      <c r="C77" s="156"/>
      <c r="D77" s="156"/>
      <c r="E77" s="156"/>
      <c r="F77" s="156"/>
      <c r="G77" s="156"/>
      <c r="H77" s="156"/>
    </row>
    <row r="78" spans="1:8" x14ac:dyDescent="0.25">
      <c r="A78" s="159" t="s">
        <v>79</v>
      </c>
      <c r="B78" s="19" t="s">
        <v>142</v>
      </c>
    </row>
    <row r="79" spans="1:8" s="3" customFormat="1" ht="12.75" x14ac:dyDescent="0.2">
      <c r="A79" s="172" t="s">
        <v>143</v>
      </c>
      <c r="B79" s="173" t="s">
        <v>165</v>
      </c>
      <c r="C79" s="161"/>
      <c r="D79" s="67"/>
      <c r="E79" s="67"/>
      <c r="F79" s="67"/>
      <c r="G79" s="67"/>
    </row>
    <row r="80" spans="1:8" s="3" customFormat="1" ht="12.75" x14ac:dyDescent="0.2">
      <c r="A80" s="174" t="s">
        <v>144</v>
      </c>
      <c r="B80" s="175">
        <v>44743</v>
      </c>
      <c r="C80" s="161"/>
      <c r="D80" s="67"/>
      <c r="E80" s="67"/>
      <c r="F80" s="67"/>
      <c r="G80" s="67"/>
    </row>
    <row r="81" spans="1:8" s="3" customFormat="1" ht="12.75" x14ac:dyDescent="0.2">
      <c r="A81" s="176" t="s">
        <v>145</v>
      </c>
      <c r="B81" s="177">
        <v>45107</v>
      </c>
      <c r="C81" s="161"/>
      <c r="D81" s="67"/>
      <c r="E81" s="67"/>
      <c r="F81" s="67"/>
      <c r="G81" s="67"/>
    </row>
    <row r="82" spans="1:8" s="3" customFormat="1" ht="12.75" x14ac:dyDescent="0.2">
      <c r="A82" s="178" t="s">
        <v>80</v>
      </c>
      <c r="B82" s="179">
        <v>0.221</v>
      </c>
      <c r="C82" s="162"/>
      <c r="D82" s="67"/>
      <c r="E82" s="67"/>
    </row>
    <row r="83" spans="1:8" s="3" customFormat="1" x14ac:dyDescent="0.25">
      <c r="A83" s="178" t="s">
        <v>166</v>
      </c>
      <c r="B83" s="179">
        <v>0.37</v>
      </c>
      <c r="C83" s="162"/>
      <c r="D83" s="67"/>
      <c r="E83" s="67"/>
      <c r="F83" s="69"/>
    </row>
    <row r="84" spans="1:8" s="3" customFormat="1" ht="12.75" x14ac:dyDescent="0.2">
      <c r="A84" s="178" t="s">
        <v>167</v>
      </c>
      <c r="B84" s="179">
        <v>0.53800000000000003</v>
      </c>
      <c r="C84" s="162"/>
      <c r="D84" s="67"/>
      <c r="E84" s="67"/>
    </row>
    <row r="85" spans="1:8" s="3" customFormat="1" ht="12.75" x14ac:dyDescent="0.2">
      <c r="A85" s="178" t="s">
        <v>81</v>
      </c>
      <c r="B85" s="179">
        <v>0</v>
      </c>
      <c r="C85" s="162"/>
      <c r="D85" s="67"/>
      <c r="E85" s="67"/>
    </row>
    <row r="86" spans="1:8" s="3" customFormat="1" ht="12.75" x14ac:dyDescent="0.2">
      <c r="A86" s="178" t="s">
        <v>82</v>
      </c>
      <c r="B86" s="179">
        <v>9.9000000000000005E-2</v>
      </c>
      <c r="C86" s="162"/>
      <c r="D86" s="67"/>
      <c r="E86" s="67"/>
    </row>
    <row r="87" spans="1:8" s="3" customFormat="1" x14ac:dyDescent="0.25">
      <c r="A87" s="178" t="s">
        <v>83</v>
      </c>
      <c r="B87" s="179">
        <v>0.253</v>
      </c>
      <c r="C87" s="162"/>
      <c r="D87" s="69"/>
      <c r="E87" s="69"/>
    </row>
    <row r="88" spans="1:8" s="3" customFormat="1" ht="12.75" x14ac:dyDescent="0.2">
      <c r="A88" s="160"/>
      <c r="B88" s="163"/>
      <c r="C88" s="67"/>
      <c r="D88" s="67"/>
      <c r="E88" s="67"/>
    </row>
    <row r="89" spans="1:8" s="3" customFormat="1" ht="12.75" x14ac:dyDescent="0.2">
      <c r="A89" s="70" t="s">
        <v>146</v>
      </c>
      <c r="B89" s="71"/>
      <c r="C89" s="67"/>
      <c r="D89" s="67"/>
      <c r="E89" s="67"/>
      <c r="F89" s="67"/>
      <c r="G89" s="67"/>
      <c r="H89" s="67"/>
    </row>
    <row r="90" spans="1:8" s="3" customFormat="1" ht="12.75" x14ac:dyDescent="0.2">
      <c r="A90" s="72" t="s">
        <v>147</v>
      </c>
      <c r="B90" s="73"/>
      <c r="C90" s="67"/>
      <c r="D90" s="67"/>
      <c r="E90" s="67"/>
      <c r="F90" s="67"/>
      <c r="G90" s="67"/>
      <c r="H90" s="67"/>
    </row>
    <row r="91" spans="1:8" s="3" customFormat="1" ht="12.75" x14ac:dyDescent="0.2">
      <c r="A91" s="72" t="s">
        <v>148</v>
      </c>
      <c r="B91" s="73"/>
      <c r="C91" s="67"/>
      <c r="D91" s="67"/>
      <c r="E91" s="67"/>
      <c r="F91" s="67"/>
      <c r="G91" s="67"/>
      <c r="H91" s="67"/>
    </row>
    <row r="92" spans="1:8" s="3" customFormat="1" ht="12.75" x14ac:dyDescent="0.2">
      <c r="A92" s="72" t="s">
        <v>149</v>
      </c>
      <c r="B92" s="73"/>
      <c r="C92" s="67"/>
      <c r="D92" s="67"/>
      <c r="E92" s="67"/>
      <c r="F92" s="67"/>
      <c r="G92" s="67"/>
      <c r="H92" s="67"/>
    </row>
    <row r="93" spans="1:8" s="3" customFormat="1" x14ac:dyDescent="0.25">
      <c r="A93" s="74" t="s">
        <v>150</v>
      </c>
      <c r="B93" s="75"/>
      <c r="C93" s="67"/>
      <c r="D93" s="67"/>
      <c r="E93" s="67"/>
      <c r="F93" s="67"/>
      <c r="G93" s="67"/>
      <c r="H93" s="76" t="s">
        <v>8</v>
      </c>
    </row>
  </sheetData>
  <mergeCells count="1">
    <mergeCell ref="A75:H7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B46F27-0512-40D4-ADDE-3AE7AC334C7C}">
  <dimension ref="A1:B25"/>
  <sheetViews>
    <sheetView workbookViewId="0">
      <selection activeCell="B9" sqref="B9"/>
    </sheetView>
  </sheetViews>
  <sheetFormatPr defaultRowHeight="15.75" x14ac:dyDescent="0.25"/>
  <cols>
    <col min="1" max="1" width="37" customWidth="1"/>
    <col min="2" max="2" width="25.625" bestFit="1" customWidth="1"/>
  </cols>
  <sheetData>
    <row r="1" spans="1:2" x14ac:dyDescent="0.25">
      <c r="A1" s="151" t="s">
        <v>122</v>
      </c>
    </row>
    <row r="2" spans="1:2" x14ac:dyDescent="0.25">
      <c r="A2" t="s">
        <v>123</v>
      </c>
    </row>
    <row r="3" spans="1:2" x14ac:dyDescent="0.25">
      <c r="A3" t="s">
        <v>124</v>
      </c>
    </row>
    <row r="5" spans="1:2" x14ac:dyDescent="0.25">
      <c r="A5" s="151" t="s">
        <v>129</v>
      </c>
      <c r="B5">
        <f>+'Main Account'!B2</f>
        <v>0</v>
      </c>
    </row>
    <row r="6" spans="1:2" x14ac:dyDescent="0.25">
      <c r="A6" s="151" t="s">
        <v>125</v>
      </c>
      <c r="B6">
        <f>+'OSP Use'!B3</f>
        <v>0</v>
      </c>
    </row>
    <row r="7" spans="1:2" x14ac:dyDescent="0.25">
      <c r="A7" s="151" t="s">
        <v>126</v>
      </c>
      <c r="B7">
        <f>+'Main Account'!B5</f>
        <v>0</v>
      </c>
    </row>
    <row r="8" spans="1:2" x14ac:dyDescent="0.25">
      <c r="A8" s="151" t="s">
        <v>127</v>
      </c>
      <c r="B8">
        <f>+'Main Account'!B4</f>
        <v>0</v>
      </c>
    </row>
    <row r="9" spans="1:2" x14ac:dyDescent="0.25">
      <c r="A9" s="151" t="s">
        <v>130</v>
      </c>
      <c r="B9" s="152">
        <f>+'Main Account'!B7</f>
        <v>0</v>
      </c>
    </row>
    <row r="10" spans="1:2" x14ac:dyDescent="0.25">
      <c r="A10" s="151" t="s">
        <v>131</v>
      </c>
      <c r="B10" s="153">
        <f>+'Main Account'!H77</f>
        <v>0</v>
      </c>
    </row>
    <row r="11" spans="1:2" x14ac:dyDescent="0.25">
      <c r="A11" s="151" t="s">
        <v>139</v>
      </c>
    </row>
    <row r="12" spans="1:2" x14ac:dyDescent="0.25">
      <c r="A12" s="151" t="s">
        <v>121</v>
      </c>
      <c r="B12" s="154">
        <f>+'Main Account'!B8</f>
        <v>0</v>
      </c>
    </row>
    <row r="15" spans="1:2" x14ac:dyDescent="0.25">
      <c r="A15" s="151" t="s">
        <v>132</v>
      </c>
    </row>
    <row r="16" spans="1:2" x14ac:dyDescent="0.25">
      <c r="A16" s="151" t="s">
        <v>91</v>
      </c>
      <c r="B16">
        <f>+'Main Account'!K15</f>
        <v>0</v>
      </c>
    </row>
    <row r="17" spans="1:2" x14ac:dyDescent="0.25">
      <c r="A17" s="151" t="s">
        <v>93</v>
      </c>
      <c r="B17">
        <f>+'Main Account'!K16</f>
        <v>0</v>
      </c>
    </row>
    <row r="18" spans="1:2" x14ac:dyDescent="0.25">
      <c r="A18" s="151" t="s">
        <v>133</v>
      </c>
      <c r="B18">
        <f>+B16+B17</f>
        <v>0</v>
      </c>
    </row>
    <row r="19" spans="1:2" x14ac:dyDescent="0.25">
      <c r="A19" s="151"/>
    </row>
    <row r="20" spans="1:2" x14ac:dyDescent="0.25">
      <c r="A20" s="151" t="s">
        <v>134</v>
      </c>
      <c r="B20" t="s">
        <v>136</v>
      </c>
    </row>
    <row r="21" spans="1:2" x14ac:dyDescent="0.25">
      <c r="A21" s="151" t="s">
        <v>135</v>
      </c>
      <c r="B21" s="152">
        <f>+'Main Account'!B7</f>
        <v>0</v>
      </c>
    </row>
    <row r="22" spans="1:2" x14ac:dyDescent="0.25">
      <c r="A22" s="151"/>
    </row>
    <row r="23" spans="1:2" x14ac:dyDescent="0.25">
      <c r="A23" s="151"/>
    </row>
    <row r="24" spans="1:2" x14ac:dyDescent="0.25">
      <c r="A24" s="151" t="s">
        <v>137</v>
      </c>
    </row>
    <row r="25" spans="1:2" x14ac:dyDescent="0.25">
      <c r="A25" s="151" t="s">
        <v>138</v>
      </c>
      <c r="B25" s="153">
        <f>+B10-B18</f>
        <v>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3f469f64-8c7c-406c-97e0-d15e040656b3" xsi:nil="true"/>
    <lcf76f155ced4ddcb4097134ff3c332f xmlns="75bd601b-9ffe-44b2-945e-59fc5b929a4b">
      <Terms xmlns="http://schemas.microsoft.com/office/infopath/2007/PartnerControls"/>
    </lcf76f155ced4ddcb4097134ff3c332f>
    <SharedWithUsers xmlns="3f469f64-8c7c-406c-97e0-d15e040656b3">
      <UserInfo>
        <DisplayName>Bosch, Roanne</DisplayName>
        <AccountId>36</AccountId>
        <AccountType/>
      </UserInfo>
    </SharedWithUser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B0361335FA678C4D85A0AD330D20A21F" ma:contentTypeVersion="15" ma:contentTypeDescription="Create a new document." ma:contentTypeScope="" ma:versionID="4420bf5d1b572fedc09cb1dfaf0c2adb">
  <xsd:schema xmlns:xsd="http://www.w3.org/2001/XMLSchema" xmlns:xs="http://www.w3.org/2001/XMLSchema" xmlns:p="http://schemas.microsoft.com/office/2006/metadata/properties" xmlns:ns2="75bd601b-9ffe-44b2-945e-59fc5b929a4b" xmlns:ns3="3f469f64-8c7c-406c-97e0-d15e040656b3" targetNamespace="http://schemas.microsoft.com/office/2006/metadata/properties" ma:root="true" ma:fieldsID="c5f77d4831daeee1c3288db9691847f1" ns2:_="" ns3:_="">
    <xsd:import namespace="75bd601b-9ffe-44b2-945e-59fc5b929a4b"/>
    <xsd:import namespace="3f469f64-8c7c-406c-97e0-d15e040656b3"/>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lcf76f155ced4ddcb4097134ff3c332f" minOccurs="0"/>
                <xsd:element ref="ns3:TaxCatchAll"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5bd601b-9ffe-44b2-945e-59fc5b929a4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a8107521-1385-498b-8889-bf2cd8dee380"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3f469f64-8c7c-406c-97e0-d15e040656b3" elementFormDefault="qualified">
    <xsd:import namespace="http://schemas.microsoft.com/office/2006/documentManagement/types"/>
    <xsd:import namespace="http://schemas.microsoft.com/office/infopath/2007/PartnerControls"/>
    <xsd:element name="TaxCatchAll" ma:index="20" nillable="true" ma:displayName="Taxonomy Catch All Column" ma:hidden="true" ma:list="{360a8430-e028-4f2e-a6e7-737794789bce}" ma:internalName="TaxCatchAll" ma:showField="CatchAllData" ma:web="3f469f64-8c7c-406c-97e0-d15e040656b3">
      <xsd:complexType>
        <xsd:complexContent>
          <xsd:extension base="dms:MultiChoiceLookup">
            <xsd:sequence>
              <xsd:element name="Value" type="dms:Lookup" maxOccurs="unbounded" minOccurs="0" nillable="true"/>
            </xsd:sequence>
          </xsd:extension>
        </xsd:complexContent>
      </xsd:complexType>
    </xsd:element>
    <xsd:element name="SharedWithUsers" ma:index="2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B34A386-DC54-4A8F-A2A2-9D14345D2847}">
  <ds:schemaRefs>
    <ds:schemaRef ds:uri="http://schemas.microsoft.com/office/2006/documentManagement/types"/>
    <ds:schemaRef ds:uri="http://purl.org/dc/elements/1.1/"/>
    <ds:schemaRef ds:uri="http://purl.org/dc/terms/"/>
    <ds:schemaRef ds:uri="http://schemas.openxmlformats.org/package/2006/metadata/core-properties"/>
    <ds:schemaRef ds:uri="http://purl.org/dc/dcmitype/"/>
    <ds:schemaRef ds:uri="http://schemas.microsoft.com/office/infopath/2007/PartnerControls"/>
    <ds:schemaRef ds:uri="b2f750dd-4ad6-421d-b339-46e4d06804b4"/>
    <ds:schemaRef ds:uri="41302fc7-4701-40cb-9ea9-61e4c7e07ea1"/>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6B009E9A-CCF3-4AB1-80ED-EF46422AE8B6}"/>
</file>

<file path=customXml/itemProps3.xml><?xml version="1.0" encoding="utf-8"?>
<ds:datastoreItem xmlns:ds="http://schemas.openxmlformats.org/officeDocument/2006/customXml" ds:itemID="{5E36257E-696B-4FC4-A491-D2A50921748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Main Account</vt:lpstr>
      <vt:lpstr>Part Of Account</vt:lpstr>
      <vt:lpstr>OSP Use</vt:lpstr>
      <vt:lpstr>Cost_of_Living_Adjustment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Lech, Jennifer</cp:lastModifiedBy>
  <cp:lastPrinted>2020-05-27T15:04:27Z</cp:lastPrinted>
  <dcterms:created xsi:type="dcterms:W3CDTF">2018-09-17T13:04:57Z</dcterms:created>
  <dcterms:modified xsi:type="dcterms:W3CDTF">2022-06-14T18:38:46Z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0x010100B0361335FA678C4D85A0AD330D20A21F</vt:lpwstr>
  </property>
</Properties>
</file>